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тог" sheetId="1" r:id="rId1"/>
  </sheets>
  <definedNames>
    <definedName name="Excel_BuiltIn_Print_Area_3">#REF!</definedName>
    <definedName name="_xlnm.Print_Area" localSheetId="0">'итог'!$A$1:$CS$40</definedName>
  </definedNames>
  <calcPr fullCalcOnLoad="1"/>
</workbook>
</file>

<file path=xl/sharedStrings.xml><?xml version="1.0" encoding="utf-8"?>
<sst xmlns="http://schemas.openxmlformats.org/spreadsheetml/2006/main" count="220" uniqueCount="83">
  <si>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</si>
  <si>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</si>
  <si>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</si>
  <si>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</si>
  <si>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</si>
  <si>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</si>
  <si>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</si>
  <si>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</si>
  <si>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</si>
  <si>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</si>
  <si>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</si>
  <si>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</si>
  <si>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</si>
  <si>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</si>
  <si>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</si>
  <si>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</si>
  <si>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</si>
  <si>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</si>
  <si>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</si>
  <si>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</si>
  <si>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</si>
  <si>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</si>
  <si>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</si>
  <si>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</si>
  <si>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</si>
  <si>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</si>
  <si>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</si>
  <si>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</si>
  <si>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</si>
  <si>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</si>
  <si>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</si>
  <si>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</si>
  <si>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</si>
  <si>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</si>
  <si>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</si>
  <si>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</si>
  <si>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</si>
  <si>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</si>
  <si>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</si>
  <si>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</si>
  <si>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</si>
  <si>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</si>
  <si>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</si>
  <si>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</si>
  <si>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</si>
  <si>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</si>
  <si>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</si>
  <si>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</si>
  <si>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</si>
  <si>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</si>
  <si>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</si>
  <si>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</si>
  <si>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</si>
  <si>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</si>
  <si>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>дома неблагоустроенные</t>
  </si>
  <si>
    <t>ул. Льва Толстого, 33</t>
  </si>
  <si>
    <t>ул. Льва Толстого, 27</t>
  </si>
  <si>
    <t>ул. Льва Толстого, 28</t>
  </si>
  <si>
    <t>ул. Ивана Рябова, 12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</si>
  <si>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</si>
  <si>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</si>
  <si>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</si>
  <si>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</si>
  <si>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</si>
  <si>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</si>
  <si>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Стадионна, 10</t>
  </si>
  <si>
    <t>ул. Стадионна, 12</t>
  </si>
  <si>
    <t>ул. Стадионна, 14</t>
  </si>
  <si>
    <t>ул. Льва Толстого, 28, корп. 1</t>
  </si>
  <si>
    <t>ул. Льва Толстого, 30, корп. 1</t>
  </si>
  <si>
    <t>4 раз(а) в год</t>
  </si>
  <si>
    <t>3раз(а) в неделю</t>
  </si>
  <si>
    <t>4раз(а) в неделю</t>
  </si>
  <si>
    <t>5раз(а) в неделю</t>
  </si>
  <si>
    <t>по необходимости</t>
  </si>
  <si>
    <t>1раз(а) в год</t>
  </si>
  <si>
    <t>проверка исправности вытяжек 2 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</si>
  <si>
    <t>Лот №2</t>
  </si>
  <si>
    <t xml:space="preserve">Жилой район Маймаксанский территориальный округ ,поселок Конвейер </t>
  </si>
  <si>
    <t>деревянные благоустроенные жилые дома без газоснабжения</t>
  </si>
  <si>
    <t>Неблагоустроенные жилые дома  признанные МВК поквартирно или полностью</t>
  </si>
  <si>
    <t>3раз(а) в год</t>
  </si>
  <si>
    <t>8раз(а)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</si>
</sst>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5"/>
  <sheetViews>
    <sheetView tabSelected="1" view="pageBreakPreview" zoomScaleSheetLayoutView="100" zoomScalePageLayoutView="0" workbookViewId="0" topLeftCell="A1">
      <pane xSplit="6" ySplit="9" topLeftCell="G19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K1" sqref="K1:AJ3"/>
    </sheetView>
  </sheetViews>
  <sheetFormatPr defaultColWidth="9.00390625" defaultRowHeight="12.75"/>
  <cols>
    <col min="1" max="5" width="9.125" style="1" customWidth="1"/>
    <col min="6" max="6" width="7.25390625" style="1" customWidth="1"/>
    <col min="7" max="7" width="14.125" style="1" customWidth="1"/>
    <col min="8" max="8" width="0.12890625" style="1" hidden="1" customWidth="1"/>
    <col min="9" max="9" width="5.25390625" style="7" customWidth="1"/>
    <col min="10" max="10" width="7.625" style="7" customWidth="1"/>
    <col min="11" max="11" width="8.625" style="7" customWidth="1"/>
    <col min="12" max="18" width="9.25390625" style="7" hidden="1" customWidth="1"/>
    <col min="19" max="23" width="9.875" style="7" hidden="1" customWidth="1"/>
    <col min="24" max="24" width="9.25390625" style="7" hidden="1" customWidth="1"/>
    <col min="25" max="25" width="21.00390625" style="7" hidden="1" customWidth="1"/>
    <col min="26" max="26" width="6.75390625" style="7" hidden="1" customWidth="1"/>
    <col min="27" max="27" width="5.75390625" style="7" hidden="1" customWidth="1"/>
    <col min="28" max="28" width="8.875" style="7" hidden="1" customWidth="1"/>
    <col min="29" max="29" width="9.25390625" style="7" hidden="1" customWidth="1"/>
    <col min="30" max="32" width="8.875" style="7" hidden="1" customWidth="1"/>
    <col min="33" max="33" width="13.625" style="7" customWidth="1"/>
    <col min="34" max="34" width="6.75390625" style="7" hidden="1" customWidth="1"/>
    <col min="35" max="35" width="5.00390625" style="7" customWidth="1"/>
    <col min="36" max="36" width="8.375" style="7" customWidth="1"/>
    <col min="37" max="37" width="8.75390625" style="7" customWidth="1"/>
    <col min="38" max="38" width="8.25390625" style="7" customWidth="1"/>
    <col min="39" max="41" width="9.875" style="7" hidden="1" customWidth="1"/>
    <col min="42" max="42" width="6.75390625" style="7" hidden="1" customWidth="1"/>
    <col min="43" max="74" width="9.875" style="7" hidden="1" customWidth="1"/>
    <col min="75" max="75" width="21.00390625" style="7" hidden="1" customWidth="1"/>
    <col min="76" max="76" width="6.75390625" style="7" hidden="1" customWidth="1"/>
    <col min="77" max="77" width="5.75390625" style="7" hidden="1" customWidth="1"/>
    <col min="78" max="78" width="9.875" style="7" hidden="1" customWidth="1"/>
    <col min="79" max="79" width="21.00390625" style="7" hidden="1" customWidth="1"/>
    <col min="80" max="80" width="6.75390625" style="7" hidden="1" customWidth="1"/>
    <col min="81" max="81" width="5.75390625" style="7" hidden="1" customWidth="1"/>
    <col min="82" max="82" width="9.875" style="7" hidden="1" customWidth="1"/>
    <col min="83" max="83" width="14.00390625" style="7" customWidth="1"/>
    <col min="84" max="84" width="6.75390625" style="7" hidden="1" customWidth="1"/>
    <col min="85" max="85" width="4.875" style="7" customWidth="1"/>
    <col min="86" max="87" width="8.125" style="7" customWidth="1"/>
    <col min="88" max="88" width="8.00390625" style="7" customWidth="1"/>
    <col min="89" max="89" width="6.75390625" style="7" hidden="1" customWidth="1"/>
    <col min="90" max="90" width="4.875" style="7" customWidth="1"/>
    <col min="91" max="91" width="8.00390625" style="7" customWidth="1"/>
    <col min="92" max="93" width="8.25390625" style="7" customWidth="1"/>
    <col min="94" max="94" width="8.00390625" style="7" customWidth="1"/>
    <col min="95" max="95" width="8.25390625" style="7" customWidth="1"/>
    <col min="96" max="96" width="8.75390625" style="7" customWidth="1"/>
    <col min="97" max="97" width="10.25390625" style="7" customWidth="1"/>
    <col min="98" max="152" width="9.125" style="1" customWidth="1"/>
  </cols>
  <sheetData>
    <row r="1" spans="1:12" ht="13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K1" s="10" t="s">
        <v>44</v>
      </c>
      <c r="L1" s="10" t="s">
        <v>44</v>
      </c>
    </row>
    <row r="2" spans="1:12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K2" s="7" t="s">
        <v>45</v>
      </c>
      <c r="L2" s="7" t="s">
        <v>45</v>
      </c>
    </row>
    <row r="3" spans="1:12" ht="14.2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K3" s="7" t="s">
        <v>46</v>
      </c>
      <c r="L3" s="7" t="s">
        <v>46</v>
      </c>
    </row>
    <row r="4" spans="1:9" ht="13.5" customHeight="1">
      <c r="A4" s="51" t="s">
        <v>29</v>
      </c>
      <c r="B4" s="51"/>
      <c r="C4" s="51"/>
      <c r="D4" s="51"/>
      <c r="E4" s="51"/>
      <c r="F4" s="51"/>
      <c r="G4" s="51"/>
      <c r="H4" s="51"/>
      <c r="I4" s="51"/>
    </row>
    <row r="5" spans="1:97" ht="6.75" customHeight="1">
      <c r="A5" s="2"/>
      <c r="B5" s="2"/>
      <c r="C5" s="2"/>
      <c r="D5" s="2"/>
      <c r="E5" s="2"/>
      <c r="F5" s="2"/>
      <c r="G5" s="2"/>
      <c r="H5" s="2"/>
      <c r="I5" s="8"/>
      <c r="S5" s="8"/>
      <c r="T5" s="8"/>
      <c r="U5" s="8"/>
      <c r="V5" s="8"/>
      <c r="W5" s="8"/>
      <c r="Y5" s="8"/>
      <c r="Z5" s="8"/>
      <c r="AA5" s="8"/>
      <c r="AB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</row>
    <row r="6" spans="1:2" ht="12.75">
      <c r="A6" s="3" t="s">
        <v>77</v>
      </c>
      <c r="B6" s="3" t="s">
        <v>78</v>
      </c>
    </row>
    <row r="7" spans="1:97" ht="13.5" customHeight="1">
      <c r="A7" s="48" t="s">
        <v>3</v>
      </c>
      <c r="B7" s="48"/>
      <c r="C7" s="48"/>
      <c r="D7" s="48"/>
      <c r="E7" s="48"/>
      <c r="F7" s="48"/>
      <c r="G7" s="46" t="s">
        <v>28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3"/>
    </row>
    <row r="8" spans="1:97" ht="25.5" customHeight="1">
      <c r="A8" s="48"/>
      <c r="B8" s="48"/>
      <c r="C8" s="48"/>
      <c r="D8" s="48"/>
      <c r="E8" s="48"/>
      <c r="F8" s="49"/>
      <c r="G8" s="57" t="s">
        <v>79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44" t="s">
        <v>43</v>
      </c>
      <c r="Z8" s="44"/>
      <c r="AA8" s="44"/>
      <c r="AB8" s="44"/>
      <c r="AC8" s="44"/>
      <c r="AD8" s="44"/>
      <c r="AE8" s="44"/>
      <c r="AF8" s="44"/>
      <c r="AG8" s="44" t="s">
        <v>51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 t="s">
        <v>53</v>
      </c>
      <c r="BX8" s="44"/>
      <c r="BY8" s="44"/>
      <c r="BZ8" s="44"/>
      <c r="CA8" s="44" t="s">
        <v>54</v>
      </c>
      <c r="CB8" s="44"/>
      <c r="CC8" s="44"/>
      <c r="CD8" s="44"/>
      <c r="CE8" s="41" t="s">
        <v>80</v>
      </c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3"/>
    </row>
    <row r="9" spans="1:97" s="4" customFormat="1" ht="59.25" customHeight="1">
      <c r="A9" s="48"/>
      <c r="B9" s="48"/>
      <c r="C9" s="48"/>
      <c r="D9" s="48"/>
      <c r="E9" s="48"/>
      <c r="F9" s="48"/>
      <c r="G9" s="14" t="s">
        <v>4</v>
      </c>
      <c r="H9" s="14" t="s">
        <v>5</v>
      </c>
      <c r="I9" s="14" t="s">
        <v>6</v>
      </c>
      <c r="J9" s="14" t="s">
        <v>68</v>
      </c>
      <c r="K9" s="14" t="s">
        <v>69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 t="s">
        <v>4</v>
      </c>
      <c r="Z9" s="14" t="s">
        <v>5</v>
      </c>
      <c r="AA9" s="14" t="s">
        <v>6</v>
      </c>
      <c r="AB9" s="14"/>
      <c r="AC9" s="14"/>
      <c r="AD9" s="14"/>
      <c r="AE9" s="14"/>
      <c r="AF9" s="14"/>
      <c r="AG9" s="14" t="s">
        <v>4</v>
      </c>
      <c r="AH9" s="14" t="s">
        <v>5</v>
      </c>
      <c r="AI9" s="14" t="s">
        <v>6</v>
      </c>
      <c r="AJ9" s="14" t="s">
        <v>56</v>
      </c>
      <c r="AK9" s="14" t="s">
        <v>57</v>
      </c>
      <c r="AL9" s="14" t="s">
        <v>58</v>
      </c>
      <c r="AM9" s="14"/>
      <c r="AN9" s="14"/>
      <c r="AO9" s="14"/>
      <c r="AP9" s="14" t="s">
        <v>5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 t="s">
        <v>4</v>
      </c>
      <c r="BX9" s="14" t="s">
        <v>5</v>
      </c>
      <c r="BY9" s="14" t="s">
        <v>6</v>
      </c>
      <c r="BZ9" s="14"/>
      <c r="CA9" s="14" t="s">
        <v>4</v>
      </c>
      <c r="CB9" s="14" t="s">
        <v>5</v>
      </c>
      <c r="CC9" s="14" t="s">
        <v>6</v>
      </c>
      <c r="CD9" s="14"/>
      <c r="CE9" s="14" t="s">
        <v>4</v>
      </c>
      <c r="CF9" s="14" t="s">
        <v>5</v>
      </c>
      <c r="CG9" s="14" t="s">
        <v>6</v>
      </c>
      <c r="CH9" s="14" t="s">
        <v>65</v>
      </c>
      <c r="CI9" s="14" t="s">
        <v>66</v>
      </c>
      <c r="CJ9" s="14" t="s">
        <v>67</v>
      </c>
      <c r="CK9" s="14" t="s">
        <v>5</v>
      </c>
      <c r="CL9" s="14" t="s">
        <v>6</v>
      </c>
      <c r="CM9" s="15" t="s">
        <v>59</v>
      </c>
      <c r="CN9" s="15" t="s">
        <v>60</v>
      </c>
      <c r="CO9" s="15" t="s">
        <v>61</v>
      </c>
      <c r="CP9" s="15" t="s">
        <v>62</v>
      </c>
      <c r="CQ9" s="15" t="s">
        <v>63</v>
      </c>
      <c r="CR9" s="15" t="s">
        <v>64</v>
      </c>
      <c r="CS9" s="15" t="s">
        <v>55</v>
      </c>
    </row>
    <row r="10" spans="1:97" ht="12.75">
      <c r="A10" s="50" t="s">
        <v>7</v>
      </c>
      <c r="B10" s="50"/>
      <c r="C10" s="50"/>
      <c r="D10" s="50"/>
      <c r="E10" s="50"/>
      <c r="F10" s="50"/>
      <c r="G10" s="16"/>
      <c r="H10" s="17">
        <f>SUM(H11:H14)</f>
        <v>0</v>
      </c>
      <c r="I10" s="18">
        <f>SUM(I11:I14)</f>
        <v>0</v>
      </c>
      <c r="J10" s="19">
        <f>SUM(J11:J14)</f>
        <v>0</v>
      </c>
      <c r="K10" s="19">
        <f>SUM(K11:K14)</f>
        <v>0</v>
      </c>
      <c r="L10" s="19">
        <f>SUM(L11:L14)</f>
        <v>0</v>
      </c>
      <c r="M10" s="19">
        <f aca="true" t="shared" si="0" ref="M10:R10">SUM(M11:M14)</f>
        <v>0</v>
      </c>
      <c r="N10" s="19">
        <f t="shared" si="0"/>
        <v>0</v>
      </c>
      <c r="O10" s="19">
        <f>SUM(O11:O14)</f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aca="true" t="shared" si="1" ref="S10:X10">SUM(S11:S14)</f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0"/>
      <c r="Z10" s="21">
        <f aca="true" t="shared" si="2" ref="Z10:AF10">SUM(Z11:Z14)</f>
        <v>0</v>
      </c>
      <c r="AA10" s="18">
        <f t="shared" si="2"/>
        <v>0</v>
      </c>
      <c r="AB10" s="19">
        <f t="shared" si="2"/>
        <v>0</v>
      </c>
      <c r="AC10" s="19">
        <f t="shared" si="2"/>
        <v>0</v>
      </c>
      <c r="AD10" s="19">
        <f t="shared" si="2"/>
        <v>0</v>
      </c>
      <c r="AE10" s="19">
        <f t="shared" si="2"/>
        <v>0</v>
      </c>
      <c r="AF10" s="19">
        <f t="shared" si="2"/>
        <v>0</v>
      </c>
      <c r="AG10" s="16"/>
      <c r="AH10" s="21">
        <f aca="true" t="shared" si="3" ref="AH10:AO10">SUM(AH11:AH14)</f>
        <v>0</v>
      </c>
      <c r="AI10" s="18">
        <f t="shared" si="3"/>
        <v>0</v>
      </c>
      <c r="AJ10" s="19">
        <f t="shared" si="3"/>
        <v>0</v>
      </c>
      <c r="AK10" s="19">
        <f t="shared" si="3"/>
        <v>0</v>
      </c>
      <c r="AL10" s="19">
        <f t="shared" si="3"/>
        <v>0</v>
      </c>
      <c r="AM10" s="19">
        <f t="shared" si="3"/>
        <v>0</v>
      </c>
      <c r="AN10" s="19">
        <f t="shared" si="3"/>
        <v>0</v>
      </c>
      <c r="AO10" s="19">
        <f t="shared" si="3"/>
        <v>0</v>
      </c>
      <c r="AP10" s="21">
        <f aca="true" t="shared" si="4" ref="AP10:AV10">SUM(AP11:AP14)</f>
        <v>0</v>
      </c>
      <c r="AQ10" s="19">
        <f t="shared" si="4"/>
        <v>0</v>
      </c>
      <c r="AR10" s="19">
        <f t="shared" si="4"/>
        <v>0</v>
      </c>
      <c r="AS10" s="19">
        <f t="shared" si="4"/>
        <v>0</v>
      </c>
      <c r="AT10" s="19">
        <f t="shared" si="4"/>
        <v>0</v>
      </c>
      <c r="AU10" s="19">
        <f t="shared" si="4"/>
        <v>0</v>
      </c>
      <c r="AV10" s="19">
        <f t="shared" si="4"/>
        <v>0</v>
      </c>
      <c r="AW10" s="19">
        <f aca="true" t="shared" si="5" ref="AW10:BB10">SUM(AW11:AW14)</f>
        <v>0</v>
      </c>
      <c r="AX10" s="19">
        <f t="shared" si="5"/>
        <v>0</v>
      </c>
      <c r="AY10" s="19">
        <f t="shared" si="5"/>
        <v>0</v>
      </c>
      <c r="AZ10" s="19">
        <f t="shared" si="5"/>
        <v>0</v>
      </c>
      <c r="BA10" s="19">
        <f t="shared" si="5"/>
        <v>0</v>
      </c>
      <c r="BB10" s="19">
        <f t="shared" si="5"/>
        <v>0</v>
      </c>
      <c r="BC10" s="19">
        <f aca="true" t="shared" si="6" ref="BC10:BV10">SUM(BC11:BC14)</f>
        <v>0</v>
      </c>
      <c r="BD10" s="19">
        <f t="shared" si="6"/>
        <v>0</v>
      </c>
      <c r="BE10" s="19">
        <f t="shared" si="6"/>
        <v>0</v>
      </c>
      <c r="BF10" s="19">
        <f t="shared" si="6"/>
        <v>0</v>
      </c>
      <c r="BG10" s="19">
        <f t="shared" si="6"/>
        <v>0</v>
      </c>
      <c r="BH10" s="19">
        <f t="shared" si="6"/>
        <v>0</v>
      </c>
      <c r="BI10" s="19">
        <f t="shared" si="6"/>
        <v>0</v>
      </c>
      <c r="BJ10" s="19">
        <f t="shared" si="6"/>
        <v>0</v>
      </c>
      <c r="BK10" s="19">
        <f t="shared" si="6"/>
        <v>0</v>
      </c>
      <c r="BL10" s="19">
        <f t="shared" si="6"/>
        <v>0</v>
      </c>
      <c r="BM10" s="19">
        <f t="shared" si="6"/>
        <v>0</v>
      </c>
      <c r="BN10" s="19">
        <f t="shared" si="6"/>
        <v>0</v>
      </c>
      <c r="BO10" s="19">
        <f t="shared" si="6"/>
        <v>0</v>
      </c>
      <c r="BP10" s="19">
        <f t="shared" si="6"/>
        <v>0</v>
      </c>
      <c r="BQ10" s="19">
        <f t="shared" si="6"/>
        <v>0</v>
      </c>
      <c r="BR10" s="19">
        <f t="shared" si="6"/>
        <v>0</v>
      </c>
      <c r="BS10" s="19">
        <f t="shared" si="6"/>
        <v>0</v>
      </c>
      <c r="BT10" s="19">
        <f t="shared" si="6"/>
        <v>0</v>
      </c>
      <c r="BU10" s="19">
        <f t="shared" si="6"/>
        <v>0</v>
      </c>
      <c r="BV10" s="19">
        <f t="shared" si="6"/>
        <v>0</v>
      </c>
      <c r="BW10" s="20"/>
      <c r="BX10" s="21">
        <f>SUM(BX11:BX14)</f>
        <v>0</v>
      </c>
      <c r="BY10" s="18">
        <f>SUM(BY11:BY14)</f>
        <v>0</v>
      </c>
      <c r="BZ10" s="19">
        <f>SUM(BZ11:BZ14)</f>
        <v>0</v>
      </c>
      <c r="CA10" s="20"/>
      <c r="CB10" s="21">
        <f>SUM(CB11:CB14)</f>
        <v>0</v>
      </c>
      <c r="CC10" s="18">
        <f>SUM(CC11:CC14)</f>
        <v>0</v>
      </c>
      <c r="CD10" s="19">
        <f>SUM(CD11:CD14)</f>
        <v>0</v>
      </c>
      <c r="CE10" s="16"/>
      <c r="CF10" s="21">
        <f>SUM(CF11:CF14)</f>
        <v>0</v>
      </c>
      <c r="CG10" s="21">
        <v>0</v>
      </c>
      <c r="CH10" s="19">
        <f>SUM(CH11:CH14)</f>
        <v>0</v>
      </c>
      <c r="CI10" s="19">
        <f>SUM(CI11:CI14)</f>
        <v>0</v>
      </c>
      <c r="CJ10" s="19">
        <f>SUM(CJ11:CJ14)</f>
        <v>0</v>
      </c>
      <c r="CK10" s="21">
        <f aca="true" t="shared" si="7" ref="CK10:CR10">SUM(CK11:CK14)</f>
        <v>0</v>
      </c>
      <c r="CL10" s="21">
        <v>0</v>
      </c>
      <c r="CM10" s="19">
        <f t="shared" si="7"/>
        <v>0</v>
      </c>
      <c r="CN10" s="19">
        <f t="shared" si="7"/>
        <v>0</v>
      </c>
      <c r="CO10" s="19">
        <f>SUM(CO11:CO14)</f>
        <v>0</v>
      </c>
      <c r="CP10" s="19">
        <f t="shared" si="7"/>
        <v>0</v>
      </c>
      <c r="CQ10" s="19">
        <f t="shared" si="7"/>
        <v>0</v>
      </c>
      <c r="CR10" s="19">
        <f t="shared" si="7"/>
        <v>0</v>
      </c>
      <c r="CS10" s="19">
        <f>SUM(CS11:CS14)</f>
        <v>0</v>
      </c>
    </row>
    <row r="11" spans="1:97" ht="12.75">
      <c r="A11" s="45" t="s">
        <v>8</v>
      </c>
      <c r="B11" s="45"/>
      <c r="C11" s="45"/>
      <c r="D11" s="45"/>
      <c r="E11" s="45"/>
      <c r="F11" s="45"/>
      <c r="G11" s="22" t="s">
        <v>9</v>
      </c>
      <c r="H11" s="22">
        <v>0</v>
      </c>
      <c r="I11" s="23">
        <v>0</v>
      </c>
      <c r="J11" s="24">
        <f aca="true" t="shared" si="8" ref="J11:X11">$H$40*$H$11/100*12*J39</f>
        <v>0</v>
      </c>
      <c r="K11" s="24">
        <f t="shared" si="8"/>
        <v>0</v>
      </c>
      <c r="L11" s="24">
        <f t="shared" si="8"/>
        <v>0</v>
      </c>
      <c r="M11" s="24">
        <f t="shared" si="8"/>
        <v>0</v>
      </c>
      <c r="N11" s="24">
        <f t="shared" si="8"/>
        <v>0</v>
      </c>
      <c r="O11" s="24">
        <f t="shared" si="8"/>
        <v>0</v>
      </c>
      <c r="P11" s="24">
        <f t="shared" si="8"/>
        <v>0</v>
      </c>
      <c r="Q11" s="24">
        <f t="shared" si="8"/>
        <v>0</v>
      </c>
      <c r="R11" s="24">
        <f t="shared" si="8"/>
        <v>0</v>
      </c>
      <c r="S11" s="24">
        <f t="shared" si="8"/>
        <v>0</v>
      </c>
      <c r="T11" s="24">
        <f t="shared" si="8"/>
        <v>0</v>
      </c>
      <c r="U11" s="24">
        <f t="shared" si="8"/>
        <v>0</v>
      </c>
      <c r="V11" s="24">
        <f t="shared" si="8"/>
        <v>0</v>
      </c>
      <c r="W11" s="24">
        <f t="shared" si="8"/>
        <v>0</v>
      </c>
      <c r="X11" s="24">
        <f t="shared" si="8"/>
        <v>0</v>
      </c>
      <c r="Y11" s="25" t="s">
        <v>9</v>
      </c>
      <c r="Z11" s="25">
        <v>0</v>
      </c>
      <c r="AA11" s="23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22" t="s">
        <v>9</v>
      </c>
      <c r="AH11" s="25">
        <v>0</v>
      </c>
      <c r="AI11" s="23">
        <v>0</v>
      </c>
      <c r="AJ11" s="24">
        <f aca="true" t="shared" si="9" ref="AJ11:AO11">$H$40*$H$11/100*12*AJ39</f>
        <v>0</v>
      </c>
      <c r="AK11" s="24">
        <f t="shared" si="9"/>
        <v>0</v>
      </c>
      <c r="AL11" s="24">
        <f t="shared" si="9"/>
        <v>0</v>
      </c>
      <c r="AM11" s="24">
        <f t="shared" si="9"/>
        <v>0</v>
      </c>
      <c r="AN11" s="24">
        <f t="shared" si="9"/>
        <v>0</v>
      </c>
      <c r="AO11" s="24">
        <f t="shared" si="9"/>
        <v>0</v>
      </c>
      <c r="AP11" s="25">
        <v>0</v>
      </c>
      <c r="AQ11" s="24">
        <f aca="true" t="shared" si="10" ref="AQ11:BV11">$H$40*$H$11/100*12*AQ39</f>
        <v>0</v>
      </c>
      <c r="AR11" s="24">
        <f t="shared" si="10"/>
        <v>0</v>
      </c>
      <c r="AS11" s="24">
        <f t="shared" si="10"/>
        <v>0</v>
      </c>
      <c r="AT11" s="24">
        <f t="shared" si="10"/>
        <v>0</v>
      </c>
      <c r="AU11" s="24">
        <f t="shared" si="10"/>
        <v>0</v>
      </c>
      <c r="AV11" s="24">
        <f t="shared" si="10"/>
        <v>0</v>
      </c>
      <c r="AW11" s="24">
        <f t="shared" si="10"/>
        <v>0</v>
      </c>
      <c r="AX11" s="24">
        <f t="shared" si="10"/>
        <v>0</v>
      </c>
      <c r="AY11" s="24">
        <f t="shared" si="10"/>
        <v>0</v>
      </c>
      <c r="AZ11" s="24">
        <f t="shared" si="10"/>
        <v>0</v>
      </c>
      <c r="BA11" s="24">
        <f t="shared" si="10"/>
        <v>0</v>
      </c>
      <c r="BB11" s="24">
        <f t="shared" si="10"/>
        <v>0</v>
      </c>
      <c r="BC11" s="24">
        <f t="shared" si="10"/>
        <v>0</v>
      </c>
      <c r="BD11" s="24">
        <f t="shared" si="10"/>
        <v>0</v>
      </c>
      <c r="BE11" s="24">
        <f t="shared" si="10"/>
        <v>0</v>
      </c>
      <c r="BF11" s="24">
        <f t="shared" si="10"/>
        <v>0</v>
      </c>
      <c r="BG11" s="24">
        <f t="shared" si="10"/>
        <v>0</v>
      </c>
      <c r="BH11" s="24">
        <f t="shared" si="10"/>
        <v>0</v>
      </c>
      <c r="BI11" s="24">
        <f t="shared" si="10"/>
        <v>0</v>
      </c>
      <c r="BJ11" s="24">
        <f t="shared" si="10"/>
        <v>0</v>
      </c>
      <c r="BK11" s="24">
        <f t="shared" si="10"/>
        <v>0</v>
      </c>
      <c r="BL11" s="24">
        <f t="shared" si="10"/>
        <v>0</v>
      </c>
      <c r="BM11" s="24">
        <f t="shared" si="10"/>
        <v>0</v>
      </c>
      <c r="BN11" s="24">
        <f t="shared" si="10"/>
        <v>0</v>
      </c>
      <c r="BO11" s="24">
        <f t="shared" si="10"/>
        <v>0</v>
      </c>
      <c r="BP11" s="24">
        <f t="shared" si="10"/>
        <v>0</v>
      </c>
      <c r="BQ11" s="24">
        <f t="shared" si="10"/>
        <v>0</v>
      </c>
      <c r="BR11" s="24">
        <f t="shared" si="10"/>
        <v>0</v>
      </c>
      <c r="BS11" s="24">
        <f t="shared" si="10"/>
        <v>0</v>
      </c>
      <c r="BT11" s="24">
        <f t="shared" si="10"/>
        <v>0</v>
      </c>
      <c r="BU11" s="24">
        <f t="shared" si="10"/>
        <v>0</v>
      </c>
      <c r="BV11" s="24">
        <f t="shared" si="10"/>
        <v>0</v>
      </c>
      <c r="BW11" s="25" t="s">
        <v>9</v>
      </c>
      <c r="BX11" s="25">
        <v>0</v>
      </c>
      <c r="BY11" s="23">
        <v>0</v>
      </c>
      <c r="BZ11" s="24">
        <f>$H$40*$H$11/100*12*BZ39</f>
        <v>0</v>
      </c>
      <c r="CA11" s="25" t="s">
        <v>9</v>
      </c>
      <c r="CB11" s="25">
        <v>0</v>
      </c>
      <c r="CC11" s="23">
        <v>0</v>
      </c>
      <c r="CD11" s="24">
        <f>$H$40*$H$11/100*12*CD39</f>
        <v>0</v>
      </c>
      <c r="CE11" s="22" t="s">
        <v>9</v>
      </c>
      <c r="CF11" s="25">
        <v>0</v>
      </c>
      <c r="CG11" s="25">
        <v>0</v>
      </c>
      <c r="CH11" s="24">
        <f>$H$40*$H$11/100*12*CH39</f>
        <v>0</v>
      </c>
      <c r="CI11" s="24">
        <f>$H$40*$H$11/100*12*CI39</f>
        <v>0</v>
      </c>
      <c r="CJ11" s="24">
        <f>$H$40*$H$11/100*12*CJ39</f>
        <v>0</v>
      </c>
      <c r="CK11" s="25">
        <v>0</v>
      </c>
      <c r="CL11" s="25">
        <v>0</v>
      </c>
      <c r="CM11" s="24">
        <f aca="true" t="shared" si="11" ref="CM11:CR11">$H$40*$H$11/100*12*CM39</f>
        <v>0</v>
      </c>
      <c r="CN11" s="24">
        <f t="shared" si="11"/>
        <v>0</v>
      </c>
      <c r="CO11" s="24">
        <f>$H$40*$H$11/100*12*CO39</f>
        <v>0</v>
      </c>
      <c r="CP11" s="24">
        <f t="shared" si="11"/>
        <v>0</v>
      </c>
      <c r="CQ11" s="24">
        <f t="shared" si="11"/>
        <v>0</v>
      </c>
      <c r="CR11" s="24">
        <f t="shared" si="11"/>
        <v>0</v>
      </c>
      <c r="CS11" s="24">
        <f>$H$40*$H$11/100*12*CS39</f>
        <v>0</v>
      </c>
    </row>
    <row r="12" spans="1:97" ht="12.75">
      <c r="A12" s="45" t="s">
        <v>10</v>
      </c>
      <c r="B12" s="45"/>
      <c r="C12" s="45"/>
      <c r="D12" s="45"/>
      <c r="E12" s="45"/>
      <c r="F12" s="45"/>
      <c r="G12" s="22" t="s">
        <v>9</v>
      </c>
      <c r="H12" s="22">
        <v>0</v>
      </c>
      <c r="I12" s="23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5">
        <v>0</v>
      </c>
      <c r="AA12" s="23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2" t="s">
        <v>9</v>
      </c>
      <c r="AH12" s="25">
        <v>0</v>
      </c>
      <c r="AI12" s="23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5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5" t="s">
        <v>9</v>
      </c>
      <c r="BX12" s="25">
        <v>0</v>
      </c>
      <c r="BY12" s="23">
        <v>0</v>
      </c>
      <c r="BZ12" s="24">
        <v>0</v>
      </c>
      <c r="CA12" s="25" t="s">
        <v>9</v>
      </c>
      <c r="CB12" s="25">
        <v>0</v>
      </c>
      <c r="CC12" s="23">
        <v>0</v>
      </c>
      <c r="CD12" s="24">
        <v>0</v>
      </c>
      <c r="CE12" s="22" t="s">
        <v>9</v>
      </c>
      <c r="CF12" s="25">
        <v>0</v>
      </c>
      <c r="CG12" s="25">
        <v>0</v>
      </c>
      <c r="CH12" s="24">
        <v>0</v>
      </c>
      <c r="CI12" s="24">
        <v>0</v>
      </c>
      <c r="CJ12" s="24">
        <v>0</v>
      </c>
      <c r="CK12" s="25">
        <v>0</v>
      </c>
      <c r="CL12" s="25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</row>
    <row r="13" spans="1:97" ht="12.75">
      <c r="A13" s="45" t="s">
        <v>11</v>
      </c>
      <c r="B13" s="45"/>
      <c r="C13" s="45"/>
      <c r="D13" s="45"/>
      <c r="E13" s="45"/>
      <c r="F13" s="45"/>
      <c r="G13" s="22" t="s">
        <v>9</v>
      </c>
      <c r="H13" s="22">
        <v>0</v>
      </c>
      <c r="I13" s="23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5">
        <v>0</v>
      </c>
      <c r="AA13" s="23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2" t="s">
        <v>9</v>
      </c>
      <c r="AH13" s="25">
        <v>0</v>
      </c>
      <c r="AI13" s="23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5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5" t="s">
        <v>9</v>
      </c>
      <c r="BX13" s="25">
        <v>0</v>
      </c>
      <c r="BY13" s="23">
        <v>0</v>
      </c>
      <c r="BZ13" s="24">
        <v>0</v>
      </c>
      <c r="CA13" s="25" t="s">
        <v>9</v>
      </c>
      <c r="CB13" s="25">
        <v>0</v>
      </c>
      <c r="CC13" s="23">
        <v>0</v>
      </c>
      <c r="CD13" s="24">
        <v>0</v>
      </c>
      <c r="CE13" s="22" t="s">
        <v>9</v>
      </c>
      <c r="CF13" s="25">
        <v>0</v>
      </c>
      <c r="CG13" s="25">
        <v>0</v>
      </c>
      <c r="CH13" s="24">
        <v>0</v>
      </c>
      <c r="CI13" s="24">
        <v>0</v>
      </c>
      <c r="CJ13" s="24">
        <v>0</v>
      </c>
      <c r="CK13" s="25">
        <v>0</v>
      </c>
      <c r="CL13" s="25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</row>
    <row r="14" spans="1:97" ht="12.75">
      <c r="A14" s="45" t="s">
        <v>12</v>
      </c>
      <c r="B14" s="45"/>
      <c r="C14" s="45"/>
      <c r="D14" s="45"/>
      <c r="E14" s="45"/>
      <c r="F14" s="45"/>
      <c r="G14" s="22" t="s">
        <v>13</v>
      </c>
      <c r="H14" s="22">
        <v>0</v>
      </c>
      <c r="I14" s="23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5">
        <v>0</v>
      </c>
      <c r="AA14" s="23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2" t="s">
        <v>13</v>
      </c>
      <c r="AH14" s="25">
        <v>0</v>
      </c>
      <c r="AI14" s="23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5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5" t="s">
        <v>13</v>
      </c>
      <c r="BX14" s="25">
        <v>0</v>
      </c>
      <c r="BY14" s="23">
        <v>0</v>
      </c>
      <c r="BZ14" s="24">
        <v>0</v>
      </c>
      <c r="CA14" s="25" t="s">
        <v>13</v>
      </c>
      <c r="CB14" s="25">
        <v>0</v>
      </c>
      <c r="CC14" s="23">
        <v>0</v>
      </c>
      <c r="CD14" s="24">
        <v>0</v>
      </c>
      <c r="CE14" s="22" t="s">
        <v>13</v>
      </c>
      <c r="CF14" s="25">
        <v>0</v>
      </c>
      <c r="CG14" s="25">
        <v>0</v>
      </c>
      <c r="CH14" s="24">
        <v>0</v>
      </c>
      <c r="CI14" s="24">
        <v>0</v>
      </c>
      <c r="CJ14" s="24">
        <v>0</v>
      </c>
      <c r="CK14" s="25">
        <v>0</v>
      </c>
      <c r="CL14" s="25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</row>
    <row r="15" spans="1:97" ht="23.25" customHeight="1">
      <c r="A15" s="50" t="s">
        <v>14</v>
      </c>
      <c r="B15" s="50"/>
      <c r="C15" s="50"/>
      <c r="D15" s="50"/>
      <c r="E15" s="50"/>
      <c r="F15" s="50"/>
      <c r="G15" s="16"/>
      <c r="H15" s="17">
        <f>SUM(H16:H21)</f>
        <v>51.41294050776808</v>
      </c>
      <c r="I15" s="18">
        <f aca="true" t="shared" si="12" ref="I15:X15">SUM(I16:I23)</f>
        <v>6.45</v>
      </c>
      <c r="J15" s="19">
        <f t="shared" si="12"/>
        <v>45975.6</v>
      </c>
      <c r="K15" s="19">
        <f t="shared" si="12"/>
        <v>69056.28</v>
      </c>
      <c r="L15" s="19">
        <f t="shared" si="12"/>
        <v>0</v>
      </c>
      <c r="M15" s="19">
        <f t="shared" si="12"/>
        <v>0</v>
      </c>
      <c r="N15" s="19">
        <f t="shared" si="12"/>
        <v>0</v>
      </c>
      <c r="O15" s="19">
        <f t="shared" si="12"/>
        <v>0</v>
      </c>
      <c r="P15" s="19">
        <f t="shared" si="12"/>
        <v>0</v>
      </c>
      <c r="Q15" s="19">
        <f t="shared" si="12"/>
        <v>0</v>
      </c>
      <c r="R15" s="19">
        <f t="shared" si="12"/>
        <v>0</v>
      </c>
      <c r="S15" s="21">
        <f>SUM(S16:S23)</f>
        <v>0</v>
      </c>
      <c r="T15" s="21">
        <f>SUM(T16:T23)</f>
        <v>0</v>
      </c>
      <c r="U15" s="21">
        <f>SUM(U16:U23)</f>
        <v>0</v>
      </c>
      <c r="V15" s="21">
        <f>SUM(V16:V23)</f>
        <v>0</v>
      </c>
      <c r="W15" s="21">
        <f>SUM(W16:W23)</f>
        <v>0</v>
      </c>
      <c r="X15" s="19">
        <f t="shared" si="12"/>
        <v>0</v>
      </c>
      <c r="Y15" s="20"/>
      <c r="Z15" s="21">
        <f>SUM(Z16:Z21)</f>
        <v>51.41294050776808</v>
      </c>
      <c r="AA15" s="18">
        <f aca="true" t="shared" si="13" ref="AA15:AF15">SUM(AA16:AA23)</f>
        <v>5.050000000000001</v>
      </c>
      <c r="AB15" s="19">
        <f t="shared" si="13"/>
        <v>0</v>
      </c>
      <c r="AC15" s="21">
        <f t="shared" si="13"/>
        <v>0</v>
      </c>
      <c r="AD15" s="19">
        <f t="shared" si="13"/>
        <v>0</v>
      </c>
      <c r="AE15" s="19">
        <f t="shared" si="13"/>
        <v>0</v>
      </c>
      <c r="AF15" s="19">
        <f t="shared" si="13"/>
        <v>0</v>
      </c>
      <c r="AG15" s="16"/>
      <c r="AH15" s="21">
        <f>SUM(AH16:AH21)</f>
        <v>51.41294050776808</v>
      </c>
      <c r="AI15" s="18">
        <f aca="true" t="shared" si="14" ref="AI15:AO15">SUM(AI16:AI23)</f>
        <v>11.290000000000001</v>
      </c>
      <c r="AJ15" s="21">
        <f t="shared" si="14"/>
        <v>19942.656</v>
      </c>
      <c r="AK15" s="21">
        <f t="shared" si="14"/>
        <v>19576.86</v>
      </c>
      <c r="AL15" s="21">
        <f t="shared" si="14"/>
        <v>13778.316</v>
      </c>
      <c r="AM15" s="21">
        <f t="shared" si="14"/>
        <v>0</v>
      </c>
      <c r="AN15" s="21">
        <f t="shared" si="14"/>
        <v>0</v>
      </c>
      <c r="AO15" s="21">
        <f t="shared" si="14"/>
        <v>0</v>
      </c>
      <c r="AP15" s="21">
        <f>SUM(AP16:AP21)</f>
        <v>51.41294050776808</v>
      </c>
      <c r="AQ15" s="21" t="e">
        <f aca="true" t="shared" si="15" ref="AQ15:AV15">SUM(AQ16:AQ23)</f>
        <v>#REF!</v>
      </c>
      <c r="AR15" s="21" t="e">
        <f t="shared" si="15"/>
        <v>#REF!</v>
      </c>
      <c r="AS15" s="21" t="e">
        <f t="shared" si="15"/>
        <v>#REF!</v>
      </c>
      <c r="AT15" s="21" t="e">
        <f t="shared" si="15"/>
        <v>#REF!</v>
      </c>
      <c r="AU15" s="21" t="e">
        <f t="shared" si="15"/>
        <v>#REF!</v>
      </c>
      <c r="AV15" s="21" t="e">
        <f t="shared" si="15"/>
        <v>#REF!</v>
      </c>
      <c r="AW15" s="21" t="e">
        <f aca="true" t="shared" si="16" ref="AW15:BB15">SUM(AW16:AW23)</f>
        <v>#REF!</v>
      </c>
      <c r="AX15" s="21" t="e">
        <f t="shared" si="16"/>
        <v>#REF!</v>
      </c>
      <c r="AY15" s="21" t="e">
        <f t="shared" si="16"/>
        <v>#REF!</v>
      </c>
      <c r="AZ15" s="21" t="e">
        <f t="shared" si="16"/>
        <v>#REF!</v>
      </c>
      <c r="BA15" s="21" t="e">
        <f t="shared" si="16"/>
        <v>#REF!</v>
      </c>
      <c r="BB15" s="21" t="e">
        <f t="shared" si="16"/>
        <v>#REF!</v>
      </c>
      <c r="BC15" s="21" t="e">
        <f aca="true" t="shared" si="17" ref="BC15:BV15">SUM(BC16:BC23)</f>
        <v>#REF!</v>
      </c>
      <c r="BD15" s="21" t="e">
        <f t="shared" si="17"/>
        <v>#REF!</v>
      </c>
      <c r="BE15" s="21" t="e">
        <f t="shared" si="17"/>
        <v>#REF!</v>
      </c>
      <c r="BF15" s="21" t="e">
        <f t="shared" si="17"/>
        <v>#REF!</v>
      </c>
      <c r="BG15" s="21" t="e">
        <f t="shared" si="17"/>
        <v>#REF!</v>
      </c>
      <c r="BH15" s="21" t="e">
        <f t="shared" si="17"/>
        <v>#REF!</v>
      </c>
      <c r="BI15" s="21" t="e">
        <f t="shared" si="17"/>
        <v>#REF!</v>
      </c>
      <c r="BJ15" s="21" t="e">
        <f t="shared" si="17"/>
        <v>#REF!</v>
      </c>
      <c r="BK15" s="21" t="e">
        <f t="shared" si="17"/>
        <v>#REF!</v>
      </c>
      <c r="BL15" s="21" t="e">
        <f t="shared" si="17"/>
        <v>#REF!</v>
      </c>
      <c r="BM15" s="21" t="e">
        <f t="shared" si="17"/>
        <v>#REF!</v>
      </c>
      <c r="BN15" s="21" t="e">
        <f t="shared" si="17"/>
        <v>#REF!</v>
      </c>
      <c r="BO15" s="21" t="e">
        <f t="shared" si="17"/>
        <v>#REF!</v>
      </c>
      <c r="BP15" s="21" t="e">
        <f t="shared" si="17"/>
        <v>#REF!</v>
      </c>
      <c r="BQ15" s="21" t="e">
        <f t="shared" si="17"/>
        <v>#REF!</v>
      </c>
      <c r="BR15" s="21" t="e">
        <f t="shared" si="17"/>
        <v>#REF!</v>
      </c>
      <c r="BS15" s="21" t="e">
        <f t="shared" si="17"/>
        <v>#REF!</v>
      </c>
      <c r="BT15" s="21" t="e">
        <f t="shared" si="17"/>
        <v>#REF!</v>
      </c>
      <c r="BU15" s="21" t="e">
        <f t="shared" si="17"/>
        <v>#REF!</v>
      </c>
      <c r="BV15" s="21" t="e">
        <f t="shared" si="17"/>
        <v>#REF!</v>
      </c>
      <c r="BW15" s="20"/>
      <c r="BX15" s="21">
        <f>SUM(BX16:BX21)</f>
        <v>51.41294050776808</v>
      </c>
      <c r="BY15" s="18">
        <f>SUM(BY16:BY23)</f>
        <v>5.050000000000001</v>
      </c>
      <c r="BZ15" s="21">
        <f>SUM(BZ16:BZ23)</f>
        <v>0</v>
      </c>
      <c r="CA15" s="20"/>
      <c r="CB15" s="21">
        <f>SUM(CB16:CB21)</f>
        <v>51.41294050776808</v>
      </c>
      <c r="CC15" s="18">
        <f>SUM(CC16:CC23)</f>
        <v>5.050000000000001</v>
      </c>
      <c r="CD15" s="21">
        <f>SUM(CD16:CD23)</f>
        <v>0</v>
      </c>
      <c r="CE15" s="16"/>
      <c r="CF15" s="21">
        <f>SUM(CF16:CF21)</f>
        <v>51.41294050776808</v>
      </c>
      <c r="CG15" s="21">
        <f>SUM(CG16:CG23)</f>
        <v>10.200000000000001</v>
      </c>
      <c r="CH15" s="21">
        <f>SUM(CH16:CH23)</f>
        <v>12717.36</v>
      </c>
      <c r="CI15" s="21">
        <f>SUM(CI16:CI23)</f>
        <v>12949.919999999998</v>
      </c>
      <c r="CJ15" s="21">
        <f>SUM(CJ16:CJ23)</f>
        <v>12705.119999999999</v>
      </c>
      <c r="CK15" s="21">
        <f>SUM(CK16:CK21)</f>
        <v>51.41294050776808</v>
      </c>
      <c r="CL15" s="21">
        <f>SUM(CL16:CL23)</f>
        <v>10.200000000000001</v>
      </c>
      <c r="CM15" s="21">
        <f aca="true" t="shared" si="18" ref="CM15:CR15">SUM(CM16:CM23)</f>
        <v>41346.72000000001</v>
      </c>
      <c r="CN15" s="21">
        <f t="shared" si="18"/>
        <v>52717.68</v>
      </c>
      <c r="CO15" s="21">
        <f>SUM(CO16:CO23)</f>
        <v>63562.32</v>
      </c>
      <c r="CP15" s="21">
        <f t="shared" si="18"/>
        <v>72069.12</v>
      </c>
      <c r="CQ15" s="21">
        <f t="shared" si="18"/>
        <v>40061.520000000004</v>
      </c>
      <c r="CR15" s="21">
        <f t="shared" si="18"/>
        <v>17307.360000000004</v>
      </c>
      <c r="CS15" s="21">
        <f>SUM(CS16:CS23)</f>
        <v>17136</v>
      </c>
    </row>
    <row r="16" spans="1:97" ht="12.75">
      <c r="A16" s="45" t="s">
        <v>15</v>
      </c>
      <c r="B16" s="45"/>
      <c r="C16" s="45"/>
      <c r="D16" s="45"/>
      <c r="E16" s="45"/>
      <c r="F16" s="45"/>
      <c r="G16" s="22" t="s">
        <v>72</v>
      </c>
      <c r="H16" s="23">
        <v>0.7598226127320953</v>
      </c>
      <c r="I16" s="23">
        <v>0.25</v>
      </c>
      <c r="J16" s="24">
        <f>$I$16*J39*$B$45</f>
        <v>1782</v>
      </c>
      <c r="K16" s="24">
        <f aca="true" t="shared" si="19" ref="K16:X16">$I$16*K39*$B$45</f>
        <v>2676.6000000000004</v>
      </c>
      <c r="L16" s="24">
        <f t="shared" si="19"/>
        <v>0</v>
      </c>
      <c r="M16" s="24">
        <f t="shared" si="19"/>
        <v>0</v>
      </c>
      <c r="N16" s="24">
        <f t="shared" si="19"/>
        <v>0</v>
      </c>
      <c r="O16" s="24">
        <f t="shared" si="19"/>
        <v>0</v>
      </c>
      <c r="P16" s="24">
        <f t="shared" si="19"/>
        <v>0</v>
      </c>
      <c r="Q16" s="24">
        <f t="shared" si="19"/>
        <v>0</v>
      </c>
      <c r="R16" s="24">
        <f t="shared" si="19"/>
        <v>0</v>
      </c>
      <c r="S16" s="24">
        <f t="shared" si="19"/>
        <v>0</v>
      </c>
      <c r="T16" s="24">
        <f t="shared" si="19"/>
        <v>0</v>
      </c>
      <c r="U16" s="24">
        <f t="shared" si="19"/>
        <v>0</v>
      </c>
      <c r="V16" s="24">
        <f t="shared" si="19"/>
        <v>0</v>
      </c>
      <c r="W16" s="24">
        <f t="shared" si="19"/>
        <v>0</v>
      </c>
      <c r="X16" s="24">
        <f t="shared" si="19"/>
        <v>0</v>
      </c>
      <c r="Y16" s="25" t="s">
        <v>9</v>
      </c>
      <c r="Z16" s="25">
        <v>0.7598226127320953</v>
      </c>
      <c r="AA16" s="23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22" t="s">
        <v>72</v>
      </c>
      <c r="AH16" s="25">
        <v>0.7598226127320953</v>
      </c>
      <c r="AI16" s="23">
        <v>0.28</v>
      </c>
      <c r="AJ16" s="24">
        <f aca="true" t="shared" si="20" ref="AJ16:AO16">$AI$16*$B$45*AJ39</f>
        <v>494.592</v>
      </c>
      <c r="AK16" s="24">
        <f t="shared" si="20"/>
        <v>485.52000000000004</v>
      </c>
      <c r="AL16" s="24">
        <f t="shared" si="20"/>
        <v>341.71200000000005</v>
      </c>
      <c r="AM16" s="24">
        <f t="shared" si="20"/>
        <v>0</v>
      </c>
      <c r="AN16" s="24">
        <f t="shared" si="20"/>
        <v>0</v>
      </c>
      <c r="AO16" s="24">
        <f t="shared" si="20"/>
        <v>0</v>
      </c>
      <c r="AP16" s="25">
        <v>0.7598226127320953</v>
      </c>
      <c r="AQ16" s="24" t="e">
        <f>#REF!*AQ39*$B$45</f>
        <v>#REF!</v>
      </c>
      <c r="AR16" s="24" t="e">
        <f>#REF!*AR39*$B$45</f>
        <v>#REF!</v>
      </c>
      <c r="AS16" s="24" t="e">
        <f>#REF!*AS39*$B$45</f>
        <v>#REF!</v>
      </c>
      <c r="AT16" s="24" t="e">
        <f>#REF!*AT39*$B$45</f>
        <v>#REF!</v>
      </c>
      <c r="AU16" s="24" t="e">
        <f>#REF!*AU39*$B$45</f>
        <v>#REF!</v>
      </c>
      <c r="AV16" s="24" t="e">
        <f>#REF!*AV39*$B$45</f>
        <v>#REF!</v>
      </c>
      <c r="AW16" s="24" t="e">
        <f>#REF!*AW39*$B$45</f>
        <v>#REF!</v>
      </c>
      <c r="AX16" s="24" t="e">
        <f>#REF!*AX39*$B$45</f>
        <v>#REF!</v>
      </c>
      <c r="AY16" s="24" t="e">
        <f>#REF!*AY39*$B$45</f>
        <v>#REF!</v>
      </c>
      <c r="AZ16" s="24" t="e">
        <f>#REF!*AZ39*$B$45</f>
        <v>#REF!</v>
      </c>
      <c r="BA16" s="24" t="e">
        <f>#REF!*BA39*$B$45</f>
        <v>#REF!</v>
      </c>
      <c r="BB16" s="24" t="e">
        <f>#REF!*BB39*$B$45</f>
        <v>#REF!</v>
      </c>
      <c r="BC16" s="24" t="e">
        <f>#REF!*BC39*$B$45</f>
        <v>#REF!</v>
      </c>
      <c r="BD16" s="24" t="e">
        <f>#REF!*BD39*$B$45</f>
        <v>#REF!</v>
      </c>
      <c r="BE16" s="24" t="e">
        <f>#REF!*BE39*$B$45</f>
        <v>#REF!</v>
      </c>
      <c r="BF16" s="24" t="e">
        <f>#REF!*BF39*$B$45</f>
        <v>#REF!</v>
      </c>
      <c r="BG16" s="24" t="e">
        <f>#REF!*BG39*$B$45</f>
        <v>#REF!</v>
      </c>
      <c r="BH16" s="24" t="e">
        <f>#REF!*BH39*$B$45</f>
        <v>#REF!</v>
      </c>
      <c r="BI16" s="24" t="e">
        <f>#REF!*BI39*$B$45</f>
        <v>#REF!</v>
      </c>
      <c r="BJ16" s="24" t="e">
        <f>#REF!*BJ39*$B$45</f>
        <v>#REF!</v>
      </c>
      <c r="BK16" s="24" t="e">
        <f>#REF!*BK39*$B$45</f>
        <v>#REF!</v>
      </c>
      <c r="BL16" s="24" t="e">
        <f>#REF!*BL39*$B$45</f>
        <v>#REF!</v>
      </c>
      <c r="BM16" s="24" t="e">
        <f>#REF!*BM39*$B$45</f>
        <v>#REF!</v>
      </c>
      <c r="BN16" s="24" t="e">
        <f>#REF!*BN39*$B$45</f>
        <v>#REF!</v>
      </c>
      <c r="BO16" s="24" t="e">
        <f>#REF!*BO39*$B$45</f>
        <v>#REF!</v>
      </c>
      <c r="BP16" s="24" t="e">
        <f>#REF!*BP39*$B$45</f>
        <v>#REF!</v>
      </c>
      <c r="BQ16" s="24" t="e">
        <f>#REF!*BQ39*$B$45</f>
        <v>#REF!</v>
      </c>
      <c r="BR16" s="24" t="e">
        <f>#REF!*BR39*$B$45</f>
        <v>#REF!</v>
      </c>
      <c r="BS16" s="24" t="e">
        <f>#REF!*BS39*$B$45</f>
        <v>#REF!</v>
      </c>
      <c r="BT16" s="24" t="e">
        <f>#REF!*BT39*$B$45</f>
        <v>#REF!</v>
      </c>
      <c r="BU16" s="24" t="e">
        <f>#REF!*BU39*$B$45</f>
        <v>#REF!</v>
      </c>
      <c r="BV16" s="24" t="e">
        <f>#REF!*BV39*$B$45</f>
        <v>#REF!</v>
      </c>
      <c r="BW16" s="25" t="s">
        <v>9</v>
      </c>
      <c r="BX16" s="25">
        <v>0.7598226127320953</v>
      </c>
      <c r="BY16" s="23">
        <v>0.19</v>
      </c>
      <c r="BZ16" s="24">
        <f>$BY$16*$B$45*BZ39</f>
        <v>0</v>
      </c>
      <c r="CA16" s="25" t="s">
        <v>9</v>
      </c>
      <c r="CB16" s="25">
        <v>0.7598226127320953</v>
      </c>
      <c r="CC16" s="23">
        <v>0.19</v>
      </c>
      <c r="CD16" s="24">
        <f>$CC$16*$B$45*CD39</f>
        <v>0</v>
      </c>
      <c r="CE16" s="22" t="s">
        <v>72</v>
      </c>
      <c r="CF16" s="25">
        <v>0.7598226127320953</v>
      </c>
      <c r="CG16" s="23">
        <v>0</v>
      </c>
      <c r="CH16" s="24">
        <f>$CG$16*$B$45*CH39</f>
        <v>0</v>
      </c>
      <c r="CI16" s="24">
        <f>$CG$16*$B$45*CI39</f>
        <v>0</v>
      </c>
      <c r="CJ16" s="24">
        <f>$CG$16*$B$45*CJ39</f>
        <v>0</v>
      </c>
      <c r="CK16" s="25">
        <v>0.7598226127320953</v>
      </c>
      <c r="CL16" s="23">
        <v>0</v>
      </c>
      <c r="CM16" s="24">
        <f aca="true" t="shared" si="21" ref="CM16:CS16">$CL$16*CM39*$B$45</f>
        <v>0</v>
      </c>
      <c r="CN16" s="24">
        <f t="shared" si="21"/>
        <v>0</v>
      </c>
      <c r="CO16" s="24">
        <f t="shared" si="21"/>
        <v>0</v>
      </c>
      <c r="CP16" s="24">
        <f t="shared" si="21"/>
        <v>0</v>
      </c>
      <c r="CQ16" s="24">
        <f t="shared" si="21"/>
        <v>0</v>
      </c>
      <c r="CR16" s="24">
        <f t="shared" si="21"/>
        <v>0</v>
      </c>
      <c r="CS16" s="24">
        <f t="shared" si="21"/>
        <v>0</v>
      </c>
    </row>
    <row r="17" spans="1:97" ht="12.75">
      <c r="A17" s="45" t="s">
        <v>16</v>
      </c>
      <c r="B17" s="45"/>
      <c r="C17" s="45"/>
      <c r="D17" s="45"/>
      <c r="E17" s="45"/>
      <c r="F17" s="45"/>
      <c r="G17" s="22" t="s">
        <v>71</v>
      </c>
      <c r="H17" s="23">
        <v>6.63867871352785</v>
      </c>
      <c r="I17" s="23">
        <v>0.48</v>
      </c>
      <c r="J17" s="24">
        <f aca="true" t="shared" si="22" ref="J17:X17">$I$17*J39*$B$45</f>
        <v>3421.44</v>
      </c>
      <c r="K17" s="24">
        <f t="shared" si="22"/>
        <v>5139.072</v>
      </c>
      <c r="L17" s="24">
        <f t="shared" si="22"/>
        <v>0</v>
      </c>
      <c r="M17" s="24">
        <f t="shared" si="22"/>
        <v>0</v>
      </c>
      <c r="N17" s="24">
        <f t="shared" si="22"/>
        <v>0</v>
      </c>
      <c r="O17" s="24">
        <f t="shared" si="22"/>
        <v>0</v>
      </c>
      <c r="P17" s="24">
        <f t="shared" si="22"/>
        <v>0</v>
      </c>
      <c r="Q17" s="24">
        <f t="shared" si="22"/>
        <v>0</v>
      </c>
      <c r="R17" s="24">
        <f t="shared" si="22"/>
        <v>0</v>
      </c>
      <c r="S17" s="24">
        <f t="shared" si="22"/>
        <v>0</v>
      </c>
      <c r="T17" s="24">
        <f t="shared" si="22"/>
        <v>0</v>
      </c>
      <c r="U17" s="24">
        <f t="shared" si="22"/>
        <v>0</v>
      </c>
      <c r="V17" s="24">
        <f t="shared" si="22"/>
        <v>0</v>
      </c>
      <c r="W17" s="24">
        <f t="shared" si="22"/>
        <v>0</v>
      </c>
      <c r="X17" s="24">
        <f t="shared" si="22"/>
        <v>0</v>
      </c>
      <c r="Y17" s="25" t="s">
        <v>9</v>
      </c>
      <c r="Z17" s="25">
        <v>6.63867871352785</v>
      </c>
      <c r="AA17" s="23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22" t="s">
        <v>71</v>
      </c>
      <c r="AH17" s="25">
        <v>6.63867871352785</v>
      </c>
      <c r="AI17" s="23">
        <v>0.48</v>
      </c>
      <c r="AJ17" s="24">
        <f aca="true" t="shared" si="23" ref="AJ17:AO17">$AI$17*$B$45*AJ39</f>
        <v>847.872</v>
      </c>
      <c r="AK17" s="24">
        <f t="shared" si="23"/>
        <v>832.3199999999999</v>
      </c>
      <c r="AL17" s="24">
        <f t="shared" si="23"/>
        <v>585.792</v>
      </c>
      <c r="AM17" s="24">
        <f t="shared" si="23"/>
        <v>0</v>
      </c>
      <c r="AN17" s="24">
        <f t="shared" si="23"/>
        <v>0</v>
      </c>
      <c r="AO17" s="24">
        <f t="shared" si="23"/>
        <v>0</v>
      </c>
      <c r="AP17" s="25">
        <v>6.63867871352785</v>
      </c>
      <c r="AQ17" s="24" t="e">
        <f>#REF!*AQ39*$B$45</f>
        <v>#REF!</v>
      </c>
      <c r="AR17" s="24" t="e">
        <f>#REF!*AR39*$B$45</f>
        <v>#REF!</v>
      </c>
      <c r="AS17" s="24" t="e">
        <f>#REF!*AS39*$B$45</f>
        <v>#REF!</v>
      </c>
      <c r="AT17" s="24" t="e">
        <f>#REF!*AT39*$B$45</f>
        <v>#REF!</v>
      </c>
      <c r="AU17" s="24" t="e">
        <f>#REF!*AU39*$B$45</f>
        <v>#REF!</v>
      </c>
      <c r="AV17" s="24" t="e">
        <f>#REF!*AV39*$B$45</f>
        <v>#REF!</v>
      </c>
      <c r="AW17" s="24" t="e">
        <f>#REF!*AW39*$B$45</f>
        <v>#REF!</v>
      </c>
      <c r="AX17" s="24" t="e">
        <f>#REF!*AX39*$B$45</f>
        <v>#REF!</v>
      </c>
      <c r="AY17" s="24" t="e">
        <f>#REF!*AY39*$B$45</f>
        <v>#REF!</v>
      </c>
      <c r="AZ17" s="24" t="e">
        <f>#REF!*AZ39*$B$45</f>
        <v>#REF!</v>
      </c>
      <c r="BA17" s="24" t="e">
        <f>#REF!*BA39*$B$45</f>
        <v>#REF!</v>
      </c>
      <c r="BB17" s="24" t="e">
        <f>#REF!*BB39*$B$45</f>
        <v>#REF!</v>
      </c>
      <c r="BC17" s="24" t="e">
        <f>#REF!*BC39*$B$45</f>
        <v>#REF!</v>
      </c>
      <c r="BD17" s="24" t="e">
        <f>#REF!*BD39*$B$45</f>
        <v>#REF!</v>
      </c>
      <c r="BE17" s="24" t="e">
        <f>#REF!*BE39*$B$45</f>
        <v>#REF!</v>
      </c>
      <c r="BF17" s="24" t="e">
        <f>#REF!*BF39*$B$45</f>
        <v>#REF!</v>
      </c>
      <c r="BG17" s="24" t="e">
        <f>#REF!*BG39*$B$45</f>
        <v>#REF!</v>
      </c>
      <c r="BH17" s="24" t="e">
        <f>#REF!*BH39*$B$45</f>
        <v>#REF!</v>
      </c>
      <c r="BI17" s="24" t="e">
        <f>#REF!*BI39*$B$45</f>
        <v>#REF!</v>
      </c>
      <c r="BJ17" s="24" t="e">
        <f>#REF!*BJ39*$B$45</f>
        <v>#REF!</v>
      </c>
      <c r="BK17" s="24" t="e">
        <f>#REF!*BK39*$B$45</f>
        <v>#REF!</v>
      </c>
      <c r="BL17" s="24" t="e">
        <f>#REF!*BL39*$B$45</f>
        <v>#REF!</v>
      </c>
      <c r="BM17" s="24" t="e">
        <f>#REF!*BM39*$B$45</f>
        <v>#REF!</v>
      </c>
      <c r="BN17" s="24" t="e">
        <f>#REF!*BN39*$B$45</f>
        <v>#REF!</v>
      </c>
      <c r="BO17" s="24" t="e">
        <f>#REF!*BO39*$B$45</f>
        <v>#REF!</v>
      </c>
      <c r="BP17" s="24" t="e">
        <f>#REF!*BP39*$B$45</f>
        <v>#REF!</v>
      </c>
      <c r="BQ17" s="24" t="e">
        <f>#REF!*BQ39*$B$45</f>
        <v>#REF!</v>
      </c>
      <c r="BR17" s="24" t="e">
        <f>#REF!*BR39*$B$45</f>
        <v>#REF!</v>
      </c>
      <c r="BS17" s="24" t="e">
        <f>#REF!*BS39*$B$45</f>
        <v>#REF!</v>
      </c>
      <c r="BT17" s="24" t="e">
        <f>#REF!*BT39*$B$45</f>
        <v>#REF!</v>
      </c>
      <c r="BU17" s="24" t="e">
        <f>#REF!*BU39*$B$45</f>
        <v>#REF!</v>
      </c>
      <c r="BV17" s="24" t="e">
        <f>#REF!*BV39*$B$45</f>
        <v>#REF!</v>
      </c>
      <c r="BW17" s="25" t="s">
        <v>9</v>
      </c>
      <c r="BX17" s="25">
        <v>6.63867871352785</v>
      </c>
      <c r="BY17" s="23">
        <v>0.56</v>
      </c>
      <c r="BZ17" s="24">
        <f>$BY$17*$B$45*BZ39</f>
        <v>0</v>
      </c>
      <c r="CA17" s="25" t="s">
        <v>9</v>
      </c>
      <c r="CB17" s="25">
        <v>6.63867871352785</v>
      </c>
      <c r="CC17" s="23">
        <v>0.56</v>
      </c>
      <c r="CD17" s="24">
        <f>$CC$17*$B$45*CD39</f>
        <v>0</v>
      </c>
      <c r="CE17" s="22" t="s">
        <v>71</v>
      </c>
      <c r="CF17" s="25">
        <v>6.63867871352785</v>
      </c>
      <c r="CG17" s="23">
        <v>0.39</v>
      </c>
      <c r="CH17" s="24">
        <f>$CG$17*$B$45*CH39</f>
        <v>486.252</v>
      </c>
      <c r="CI17" s="24">
        <f>$CG$17*$B$45*CI39</f>
        <v>495.14399999999995</v>
      </c>
      <c r="CJ17" s="24">
        <f>$CG$17*$B$45*CJ39</f>
        <v>485.78399999999993</v>
      </c>
      <c r="CK17" s="25">
        <v>6.63867871352785</v>
      </c>
      <c r="CL17" s="23">
        <v>0.39</v>
      </c>
      <c r="CM17" s="24">
        <f aca="true" t="shared" si="24" ref="CM17:CS17">$CL$17*CM39*$B$45</f>
        <v>1580.9040000000002</v>
      </c>
      <c r="CN17" s="24">
        <f t="shared" si="24"/>
        <v>2015.6760000000002</v>
      </c>
      <c r="CO17" s="24">
        <f t="shared" si="24"/>
        <v>2430.3239999999996</v>
      </c>
      <c r="CP17" s="24">
        <f t="shared" si="24"/>
        <v>2755.584</v>
      </c>
      <c r="CQ17" s="24">
        <f t="shared" si="24"/>
        <v>1531.7640000000001</v>
      </c>
      <c r="CR17" s="24">
        <f t="shared" si="24"/>
        <v>661.752</v>
      </c>
      <c r="CS17" s="24">
        <f t="shared" si="24"/>
        <v>655.2</v>
      </c>
    </row>
    <row r="18" spans="1:97" ht="12.75">
      <c r="A18" s="45" t="s">
        <v>17</v>
      </c>
      <c r="B18" s="45"/>
      <c r="C18" s="45"/>
      <c r="D18" s="45"/>
      <c r="E18" s="45"/>
      <c r="F18" s="45"/>
      <c r="G18" s="22" t="s">
        <v>73</v>
      </c>
      <c r="H18" s="23">
        <v>23.528449933686996</v>
      </c>
      <c r="I18" s="23">
        <v>0.5</v>
      </c>
      <c r="J18" s="24">
        <f aca="true" t="shared" si="25" ref="J18:X18">$I$18*J39*$B$45</f>
        <v>3564</v>
      </c>
      <c r="K18" s="24">
        <f t="shared" si="25"/>
        <v>5353.200000000001</v>
      </c>
      <c r="L18" s="24">
        <f t="shared" si="25"/>
        <v>0</v>
      </c>
      <c r="M18" s="24">
        <f t="shared" si="25"/>
        <v>0</v>
      </c>
      <c r="N18" s="24">
        <f t="shared" si="25"/>
        <v>0</v>
      </c>
      <c r="O18" s="24">
        <f t="shared" si="25"/>
        <v>0</v>
      </c>
      <c r="P18" s="24">
        <f t="shared" si="25"/>
        <v>0</v>
      </c>
      <c r="Q18" s="24">
        <f t="shared" si="25"/>
        <v>0</v>
      </c>
      <c r="R18" s="24">
        <f t="shared" si="25"/>
        <v>0</v>
      </c>
      <c r="S18" s="24">
        <f t="shared" si="25"/>
        <v>0</v>
      </c>
      <c r="T18" s="24">
        <f t="shared" si="25"/>
        <v>0</v>
      </c>
      <c r="U18" s="24">
        <f t="shared" si="25"/>
        <v>0</v>
      </c>
      <c r="V18" s="24">
        <f t="shared" si="25"/>
        <v>0</v>
      </c>
      <c r="W18" s="24">
        <f t="shared" si="25"/>
        <v>0</v>
      </c>
      <c r="X18" s="24">
        <f t="shared" si="25"/>
        <v>0</v>
      </c>
      <c r="Y18" s="25" t="s">
        <v>9</v>
      </c>
      <c r="Z18" s="25">
        <v>23.528449933686996</v>
      </c>
      <c r="AA18" s="23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22" t="s">
        <v>73</v>
      </c>
      <c r="AH18" s="25">
        <v>23.528449933686996</v>
      </c>
      <c r="AI18" s="23">
        <v>0.75</v>
      </c>
      <c r="AJ18" s="24">
        <f aca="true" t="shared" si="26" ref="AJ18:AO18">$AI$18*$B$45*AJ39</f>
        <v>1324.8</v>
      </c>
      <c r="AK18" s="24">
        <f t="shared" si="26"/>
        <v>1300.5</v>
      </c>
      <c r="AL18" s="24">
        <f t="shared" si="26"/>
        <v>915.3000000000001</v>
      </c>
      <c r="AM18" s="24">
        <f t="shared" si="26"/>
        <v>0</v>
      </c>
      <c r="AN18" s="24">
        <f t="shared" si="26"/>
        <v>0</v>
      </c>
      <c r="AO18" s="24">
        <f t="shared" si="26"/>
        <v>0</v>
      </c>
      <c r="AP18" s="25">
        <v>23.528449933686996</v>
      </c>
      <c r="AQ18" s="24" t="e">
        <f>#REF!*AQ39*$B$45</f>
        <v>#REF!</v>
      </c>
      <c r="AR18" s="24" t="e">
        <f>#REF!*AR39*$B$45</f>
        <v>#REF!</v>
      </c>
      <c r="AS18" s="24" t="e">
        <f>#REF!*AS39*$B$45</f>
        <v>#REF!</v>
      </c>
      <c r="AT18" s="24" t="e">
        <f>#REF!*AT39*$B$45</f>
        <v>#REF!</v>
      </c>
      <c r="AU18" s="24" t="e">
        <f>#REF!*AU39*$B$45</f>
        <v>#REF!</v>
      </c>
      <c r="AV18" s="24" t="e">
        <f>#REF!*AV39*$B$45</f>
        <v>#REF!</v>
      </c>
      <c r="AW18" s="24" t="e">
        <f>#REF!*AW39*$B$45</f>
        <v>#REF!</v>
      </c>
      <c r="AX18" s="24" t="e">
        <f>#REF!*AX39*$B$45</f>
        <v>#REF!</v>
      </c>
      <c r="AY18" s="24" t="e">
        <f>#REF!*AY39*$B$45</f>
        <v>#REF!</v>
      </c>
      <c r="AZ18" s="24" t="e">
        <f>#REF!*AZ39*$B$45</f>
        <v>#REF!</v>
      </c>
      <c r="BA18" s="24" t="e">
        <f>#REF!*BA39*$B$45</f>
        <v>#REF!</v>
      </c>
      <c r="BB18" s="24" t="e">
        <f>#REF!*BB39*$B$45</f>
        <v>#REF!</v>
      </c>
      <c r="BC18" s="24" t="e">
        <f>#REF!*BC39*$B$45</f>
        <v>#REF!</v>
      </c>
      <c r="BD18" s="24" t="e">
        <f>#REF!*BD39*$B$45</f>
        <v>#REF!</v>
      </c>
      <c r="BE18" s="24" t="e">
        <f>#REF!*BE39*$B$45</f>
        <v>#REF!</v>
      </c>
      <c r="BF18" s="24" t="e">
        <f>#REF!*BF39*$B$45</f>
        <v>#REF!</v>
      </c>
      <c r="BG18" s="24" t="e">
        <f>#REF!*BG39*$B$45</f>
        <v>#REF!</v>
      </c>
      <c r="BH18" s="24" t="e">
        <f>#REF!*BH39*$B$45</f>
        <v>#REF!</v>
      </c>
      <c r="BI18" s="24" t="e">
        <f>#REF!*BI39*$B$45</f>
        <v>#REF!</v>
      </c>
      <c r="BJ18" s="24" t="e">
        <f>#REF!*BJ39*$B$45</f>
        <v>#REF!</v>
      </c>
      <c r="BK18" s="24" t="e">
        <f>#REF!*BK39*$B$45</f>
        <v>#REF!</v>
      </c>
      <c r="BL18" s="24" t="e">
        <f>#REF!*BL39*$B$45</f>
        <v>#REF!</v>
      </c>
      <c r="BM18" s="24" t="e">
        <f>#REF!*BM39*$B$45</f>
        <v>#REF!</v>
      </c>
      <c r="BN18" s="24" t="e">
        <f>#REF!*BN39*$B$45</f>
        <v>#REF!</v>
      </c>
      <c r="BO18" s="24" t="e">
        <f>#REF!*BO39*$B$45</f>
        <v>#REF!</v>
      </c>
      <c r="BP18" s="24" t="e">
        <f>#REF!*BP39*$B$45</f>
        <v>#REF!</v>
      </c>
      <c r="BQ18" s="24" t="e">
        <f>#REF!*BQ39*$B$45</f>
        <v>#REF!</v>
      </c>
      <c r="BR18" s="24" t="e">
        <f>#REF!*BR39*$B$45</f>
        <v>#REF!</v>
      </c>
      <c r="BS18" s="24" t="e">
        <f>#REF!*BS39*$B$45</f>
        <v>#REF!</v>
      </c>
      <c r="BT18" s="24" t="e">
        <f>#REF!*BT39*$B$45</f>
        <v>#REF!</v>
      </c>
      <c r="BU18" s="24" t="e">
        <f>#REF!*BU39*$B$45</f>
        <v>#REF!</v>
      </c>
      <c r="BV18" s="24" t="e">
        <f>#REF!*BV39*$B$45</f>
        <v>#REF!</v>
      </c>
      <c r="BW18" s="25" t="s">
        <v>9</v>
      </c>
      <c r="BX18" s="25">
        <v>23.528449933686996</v>
      </c>
      <c r="BY18" s="23">
        <v>0.37</v>
      </c>
      <c r="BZ18" s="24">
        <f>$BY$18*$B$45*BZ39</f>
        <v>0</v>
      </c>
      <c r="CA18" s="25" t="s">
        <v>9</v>
      </c>
      <c r="CB18" s="25">
        <v>23.528449933686996</v>
      </c>
      <c r="CC18" s="23">
        <v>0.37</v>
      </c>
      <c r="CD18" s="24">
        <f>$CC$18*$B$45*CD39</f>
        <v>0</v>
      </c>
      <c r="CE18" s="22" t="s">
        <v>73</v>
      </c>
      <c r="CF18" s="25">
        <v>23.528449933686996</v>
      </c>
      <c r="CG18" s="23">
        <v>0.55</v>
      </c>
      <c r="CH18" s="24">
        <f>$CG$18*$B$45*CH39</f>
        <v>685.7400000000001</v>
      </c>
      <c r="CI18" s="24">
        <f>$CG$18*$B$45*CI39</f>
        <v>698.2800000000001</v>
      </c>
      <c r="CJ18" s="24">
        <f>$CG$18*$B$45*CJ39</f>
        <v>685.08</v>
      </c>
      <c r="CK18" s="25">
        <v>23.528449933686996</v>
      </c>
      <c r="CL18" s="23">
        <v>0.55</v>
      </c>
      <c r="CM18" s="24">
        <f aca="true" t="shared" si="27" ref="CM18:CS18">$CL$18*CM39*$B$45</f>
        <v>2229.4800000000005</v>
      </c>
      <c r="CN18" s="24">
        <f t="shared" si="27"/>
        <v>2842.6200000000003</v>
      </c>
      <c r="CO18" s="24">
        <f t="shared" si="27"/>
        <v>3427.38</v>
      </c>
      <c r="CP18" s="24">
        <f t="shared" si="27"/>
        <v>3886.08</v>
      </c>
      <c r="CQ18" s="24">
        <f t="shared" si="27"/>
        <v>2160.1800000000003</v>
      </c>
      <c r="CR18" s="24">
        <f t="shared" si="27"/>
        <v>933.2400000000001</v>
      </c>
      <c r="CS18" s="24">
        <f t="shared" si="27"/>
        <v>924</v>
      </c>
    </row>
    <row r="19" spans="1:97" ht="12.75">
      <c r="A19" s="45" t="s">
        <v>18</v>
      </c>
      <c r="B19" s="45"/>
      <c r="C19" s="45"/>
      <c r="D19" s="45"/>
      <c r="E19" s="45"/>
      <c r="F19" s="45"/>
      <c r="G19" s="22" t="s">
        <v>71</v>
      </c>
      <c r="H19" s="23">
        <v>0.40813328912466834</v>
      </c>
      <c r="I19" s="23">
        <v>0.37</v>
      </c>
      <c r="J19" s="24">
        <f aca="true" t="shared" si="28" ref="J19:X19">$I$19*J39*$B$45</f>
        <v>2637.36</v>
      </c>
      <c r="K19" s="24">
        <f t="shared" si="28"/>
        <v>3961.3680000000004</v>
      </c>
      <c r="L19" s="24">
        <f t="shared" si="28"/>
        <v>0</v>
      </c>
      <c r="M19" s="24">
        <f t="shared" si="28"/>
        <v>0</v>
      </c>
      <c r="N19" s="24">
        <f t="shared" si="28"/>
        <v>0</v>
      </c>
      <c r="O19" s="24">
        <f t="shared" si="28"/>
        <v>0</v>
      </c>
      <c r="P19" s="24">
        <f t="shared" si="28"/>
        <v>0</v>
      </c>
      <c r="Q19" s="24">
        <f t="shared" si="28"/>
        <v>0</v>
      </c>
      <c r="R19" s="24">
        <f t="shared" si="28"/>
        <v>0</v>
      </c>
      <c r="S19" s="24">
        <f t="shared" si="28"/>
        <v>0</v>
      </c>
      <c r="T19" s="24">
        <f t="shared" si="28"/>
        <v>0</v>
      </c>
      <c r="U19" s="24">
        <f t="shared" si="28"/>
        <v>0</v>
      </c>
      <c r="V19" s="24">
        <f t="shared" si="28"/>
        <v>0</v>
      </c>
      <c r="W19" s="24">
        <f t="shared" si="28"/>
        <v>0</v>
      </c>
      <c r="X19" s="24">
        <f t="shared" si="28"/>
        <v>0</v>
      </c>
      <c r="Y19" s="25" t="s">
        <v>9</v>
      </c>
      <c r="Z19" s="25">
        <v>0.40813328912466834</v>
      </c>
      <c r="AA19" s="23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22" t="s">
        <v>71</v>
      </c>
      <c r="AH19" s="25">
        <v>0.40813328912466834</v>
      </c>
      <c r="AI19" s="23">
        <v>0.36</v>
      </c>
      <c r="AJ19" s="24">
        <f aca="true" t="shared" si="29" ref="AJ19:AO19">$AI$19*$B$45*AJ39</f>
        <v>635.904</v>
      </c>
      <c r="AK19" s="24">
        <f t="shared" si="29"/>
        <v>624.24</v>
      </c>
      <c r="AL19" s="24">
        <f t="shared" si="29"/>
        <v>439.34400000000005</v>
      </c>
      <c r="AM19" s="24">
        <f t="shared" si="29"/>
        <v>0</v>
      </c>
      <c r="AN19" s="24">
        <f t="shared" si="29"/>
        <v>0</v>
      </c>
      <c r="AO19" s="24">
        <f t="shared" si="29"/>
        <v>0</v>
      </c>
      <c r="AP19" s="25">
        <v>0.40813328912466834</v>
      </c>
      <c r="AQ19" s="24" t="e">
        <f>#REF!*AQ39*$B$45</f>
        <v>#REF!</v>
      </c>
      <c r="AR19" s="24" t="e">
        <f>#REF!*AR39*$B$45</f>
        <v>#REF!</v>
      </c>
      <c r="AS19" s="24" t="e">
        <f>#REF!*AS39*$B$45</f>
        <v>#REF!</v>
      </c>
      <c r="AT19" s="24" t="e">
        <f>#REF!*AT39*$B$45</f>
        <v>#REF!</v>
      </c>
      <c r="AU19" s="24" t="e">
        <f>#REF!*AU39*$B$45</f>
        <v>#REF!</v>
      </c>
      <c r="AV19" s="24" t="e">
        <f>#REF!*AV39*$B$45</f>
        <v>#REF!</v>
      </c>
      <c r="AW19" s="24" t="e">
        <f>#REF!*AW39*$B$45</f>
        <v>#REF!</v>
      </c>
      <c r="AX19" s="24" t="e">
        <f>#REF!*AX39*$B$45</f>
        <v>#REF!</v>
      </c>
      <c r="AY19" s="24" t="e">
        <f>#REF!*AY39*$B$45</f>
        <v>#REF!</v>
      </c>
      <c r="AZ19" s="24" t="e">
        <f>#REF!*AZ39*$B$45</f>
        <v>#REF!</v>
      </c>
      <c r="BA19" s="24" t="e">
        <f>#REF!*BA39*$B$45</f>
        <v>#REF!</v>
      </c>
      <c r="BB19" s="24" t="e">
        <f>#REF!*BB39*$B$45</f>
        <v>#REF!</v>
      </c>
      <c r="BC19" s="24" t="e">
        <f>#REF!*BC39*$B$45</f>
        <v>#REF!</v>
      </c>
      <c r="BD19" s="24" t="e">
        <f>#REF!*BD39*$B$45</f>
        <v>#REF!</v>
      </c>
      <c r="BE19" s="24" t="e">
        <f>#REF!*BE39*$B$45</f>
        <v>#REF!</v>
      </c>
      <c r="BF19" s="24" t="e">
        <f>#REF!*BF39*$B$45</f>
        <v>#REF!</v>
      </c>
      <c r="BG19" s="24" t="e">
        <f>#REF!*BG39*$B$45</f>
        <v>#REF!</v>
      </c>
      <c r="BH19" s="24" t="e">
        <f>#REF!*BH39*$B$45</f>
        <v>#REF!</v>
      </c>
      <c r="BI19" s="24" t="e">
        <f>#REF!*BI39*$B$45</f>
        <v>#REF!</v>
      </c>
      <c r="BJ19" s="24" t="e">
        <f>#REF!*BJ39*$B$45</f>
        <v>#REF!</v>
      </c>
      <c r="BK19" s="24" t="e">
        <f>#REF!*BK39*$B$45</f>
        <v>#REF!</v>
      </c>
      <c r="BL19" s="24" t="e">
        <f>#REF!*BL39*$B$45</f>
        <v>#REF!</v>
      </c>
      <c r="BM19" s="24" t="e">
        <f>#REF!*BM39*$B$45</f>
        <v>#REF!</v>
      </c>
      <c r="BN19" s="24" t="e">
        <f>#REF!*BN39*$B$45</f>
        <v>#REF!</v>
      </c>
      <c r="BO19" s="24" t="e">
        <f>#REF!*BO39*$B$45</f>
        <v>#REF!</v>
      </c>
      <c r="BP19" s="24" t="e">
        <f>#REF!*BP39*$B$45</f>
        <v>#REF!</v>
      </c>
      <c r="BQ19" s="24" t="e">
        <f>#REF!*BQ39*$B$45</f>
        <v>#REF!</v>
      </c>
      <c r="BR19" s="24" t="e">
        <f>#REF!*BR39*$B$45</f>
        <v>#REF!</v>
      </c>
      <c r="BS19" s="24" t="e">
        <f>#REF!*BS39*$B$45</f>
        <v>#REF!</v>
      </c>
      <c r="BT19" s="24" t="e">
        <f>#REF!*BT39*$B$45</f>
        <v>#REF!</v>
      </c>
      <c r="BU19" s="24" t="e">
        <f>#REF!*BU39*$B$45</f>
        <v>#REF!</v>
      </c>
      <c r="BV19" s="24" t="e">
        <f>#REF!*BV39*$B$45</f>
        <v>#REF!</v>
      </c>
      <c r="BW19" s="25" t="s">
        <v>9</v>
      </c>
      <c r="BX19" s="25">
        <v>0.40813328912466834</v>
      </c>
      <c r="BY19" s="23">
        <v>0.28</v>
      </c>
      <c r="BZ19" s="24">
        <f>$BY$19*$B$45*BZ39</f>
        <v>0</v>
      </c>
      <c r="CA19" s="25" t="s">
        <v>9</v>
      </c>
      <c r="CB19" s="25">
        <v>0.40813328912466834</v>
      </c>
      <c r="CC19" s="23">
        <v>0.28</v>
      </c>
      <c r="CD19" s="24">
        <f>$CC$19*$B$45*CD39</f>
        <v>0</v>
      </c>
      <c r="CE19" s="22" t="s">
        <v>71</v>
      </c>
      <c r="CF19" s="25">
        <v>0.40813328912466834</v>
      </c>
      <c r="CG19" s="23">
        <v>0.28</v>
      </c>
      <c r="CH19" s="24">
        <f>$CG$19*$B$45*CH39</f>
        <v>349.10400000000004</v>
      </c>
      <c r="CI19" s="24">
        <f>$CG$19*$B$45*CI39</f>
        <v>355.488</v>
      </c>
      <c r="CJ19" s="24">
        <f>$CG$19*$B$45*CJ39</f>
        <v>348.76800000000003</v>
      </c>
      <c r="CK19" s="25">
        <v>0.40813328912466834</v>
      </c>
      <c r="CL19" s="23">
        <v>0.28</v>
      </c>
      <c r="CM19" s="24">
        <f aca="true" t="shared" si="30" ref="CM19:CS19">$CL$19*CM39*$B$45</f>
        <v>1135.0080000000003</v>
      </c>
      <c r="CN19" s="24">
        <f t="shared" si="30"/>
        <v>1447.152</v>
      </c>
      <c r="CO19" s="24">
        <f t="shared" si="30"/>
        <v>1744.848</v>
      </c>
      <c r="CP19" s="24">
        <f t="shared" si="30"/>
        <v>1978.368</v>
      </c>
      <c r="CQ19" s="24">
        <f t="shared" si="30"/>
        <v>1099.728</v>
      </c>
      <c r="CR19" s="24">
        <f t="shared" si="30"/>
        <v>475.10400000000004</v>
      </c>
      <c r="CS19" s="24">
        <f t="shared" si="30"/>
        <v>470.40000000000003</v>
      </c>
    </row>
    <row r="20" spans="1:97" ht="50.25" customHeight="1">
      <c r="A20" s="45" t="s">
        <v>30</v>
      </c>
      <c r="B20" s="45"/>
      <c r="C20" s="45"/>
      <c r="D20" s="45"/>
      <c r="E20" s="45"/>
      <c r="F20" s="45"/>
      <c r="G20" s="26" t="s">
        <v>19</v>
      </c>
      <c r="H20" s="23">
        <v>12.083350464190978</v>
      </c>
      <c r="I20" s="23">
        <v>0.9</v>
      </c>
      <c r="J20" s="24">
        <f aca="true" t="shared" si="31" ref="J20:X20">$I$20*J39*$B$45</f>
        <v>6415.200000000001</v>
      </c>
      <c r="K20" s="24">
        <f t="shared" si="31"/>
        <v>9635.76</v>
      </c>
      <c r="L20" s="24">
        <f t="shared" si="31"/>
        <v>0</v>
      </c>
      <c r="M20" s="24">
        <f t="shared" si="31"/>
        <v>0</v>
      </c>
      <c r="N20" s="24">
        <f t="shared" si="31"/>
        <v>0</v>
      </c>
      <c r="O20" s="24">
        <f t="shared" si="31"/>
        <v>0</v>
      </c>
      <c r="P20" s="24">
        <f t="shared" si="31"/>
        <v>0</v>
      </c>
      <c r="Q20" s="24">
        <f t="shared" si="31"/>
        <v>0</v>
      </c>
      <c r="R20" s="24">
        <f t="shared" si="31"/>
        <v>0</v>
      </c>
      <c r="S20" s="24">
        <f t="shared" si="31"/>
        <v>0</v>
      </c>
      <c r="T20" s="24">
        <f t="shared" si="31"/>
        <v>0</v>
      </c>
      <c r="U20" s="24">
        <f t="shared" si="31"/>
        <v>0</v>
      </c>
      <c r="V20" s="24">
        <f t="shared" si="31"/>
        <v>0</v>
      </c>
      <c r="W20" s="24">
        <f t="shared" si="31"/>
        <v>0</v>
      </c>
      <c r="X20" s="24">
        <f t="shared" si="31"/>
        <v>0</v>
      </c>
      <c r="Y20" s="27" t="s">
        <v>19</v>
      </c>
      <c r="Z20" s="25">
        <v>12.083350464190978</v>
      </c>
      <c r="AA20" s="23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26" t="s">
        <v>19</v>
      </c>
      <c r="AH20" s="25">
        <v>12.083350464190978</v>
      </c>
      <c r="AI20" s="23">
        <v>0.75</v>
      </c>
      <c r="AJ20" s="24">
        <f aca="true" t="shared" si="32" ref="AJ20:AO20">$AI$20*$B$45*AJ39</f>
        <v>1324.8</v>
      </c>
      <c r="AK20" s="24">
        <f t="shared" si="32"/>
        <v>1300.5</v>
      </c>
      <c r="AL20" s="24">
        <f t="shared" si="32"/>
        <v>915.3000000000001</v>
      </c>
      <c r="AM20" s="24">
        <f t="shared" si="32"/>
        <v>0</v>
      </c>
      <c r="AN20" s="24">
        <f t="shared" si="32"/>
        <v>0</v>
      </c>
      <c r="AO20" s="24">
        <f t="shared" si="32"/>
        <v>0</v>
      </c>
      <c r="AP20" s="25">
        <v>12.083350464190978</v>
      </c>
      <c r="AQ20" s="24" t="e">
        <f>#REF!*AQ39*$B$45</f>
        <v>#REF!</v>
      </c>
      <c r="AR20" s="24" t="e">
        <f>#REF!*AR39*$B$45</f>
        <v>#REF!</v>
      </c>
      <c r="AS20" s="24" t="e">
        <f>#REF!*AS39*$B$45</f>
        <v>#REF!</v>
      </c>
      <c r="AT20" s="24" t="e">
        <f>#REF!*AT39*$B$45</f>
        <v>#REF!</v>
      </c>
      <c r="AU20" s="24" t="e">
        <f>#REF!*AU39*$B$45</f>
        <v>#REF!</v>
      </c>
      <c r="AV20" s="24" t="e">
        <f>#REF!*AV39*$B$45</f>
        <v>#REF!</v>
      </c>
      <c r="AW20" s="24" t="e">
        <f>#REF!*AW39*$B$45</f>
        <v>#REF!</v>
      </c>
      <c r="AX20" s="24" t="e">
        <f>#REF!*AX39*$B$45</f>
        <v>#REF!</v>
      </c>
      <c r="AY20" s="24" t="e">
        <f>#REF!*AY39*$B$45</f>
        <v>#REF!</v>
      </c>
      <c r="AZ20" s="24" t="e">
        <f>#REF!*AZ39*$B$45</f>
        <v>#REF!</v>
      </c>
      <c r="BA20" s="24" t="e">
        <f>#REF!*BA39*$B$45</f>
        <v>#REF!</v>
      </c>
      <c r="BB20" s="24" t="e">
        <f>#REF!*BB39*$B$45</f>
        <v>#REF!</v>
      </c>
      <c r="BC20" s="24" t="e">
        <f>#REF!*BC39*$B$45</f>
        <v>#REF!</v>
      </c>
      <c r="BD20" s="24" t="e">
        <f>#REF!*BD39*$B$45</f>
        <v>#REF!</v>
      </c>
      <c r="BE20" s="24" t="e">
        <f>#REF!*BE39*$B$45</f>
        <v>#REF!</v>
      </c>
      <c r="BF20" s="24" t="e">
        <f>#REF!*BF39*$B$45</f>
        <v>#REF!</v>
      </c>
      <c r="BG20" s="24" t="e">
        <f>#REF!*BG39*$B$45</f>
        <v>#REF!</v>
      </c>
      <c r="BH20" s="24" t="e">
        <f>#REF!*BH39*$B$45</f>
        <v>#REF!</v>
      </c>
      <c r="BI20" s="24" t="e">
        <f>#REF!*BI39*$B$45</f>
        <v>#REF!</v>
      </c>
      <c r="BJ20" s="24" t="e">
        <f>#REF!*BJ39*$B$45</f>
        <v>#REF!</v>
      </c>
      <c r="BK20" s="24" t="e">
        <f>#REF!*BK39*$B$45</f>
        <v>#REF!</v>
      </c>
      <c r="BL20" s="24" t="e">
        <f>#REF!*BL39*$B$45</f>
        <v>#REF!</v>
      </c>
      <c r="BM20" s="24" t="e">
        <f>#REF!*BM39*$B$45</f>
        <v>#REF!</v>
      </c>
      <c r="BN20" s="24" t="e">
        <f>#REF!*BN39*$B$45</f>
        <v>#REF!</v>
      </c>
      <c r="BO20" s="24" t="e">
        <f>#REF!*BO39*$B$45</f>
        <v>#REF!</v>
      </c>
      <c r="BP20" s="24" t="e">
        <f>#REF!*BP39*$B$45</f>
        <v>#REF!</v>
      </c>
      <c r="BQ20" s="24" t="e">
        <f>#REF!*BQ39*$B$45</f>
        <v>#REF!</v>
      </c>
      <c r="BR20" s="24" t="e">
        <f>#REF!*BR39*$B$45</f>
        <v>#REF!</v>
      </c>
      <c r="BS20" s="24" t="e">
        <f>#REF!*BS39*$B$45</f>
        <v>#REF!</v>
      </c>
      <c r="BT20" s="24" t="e">
        <f>#REF!*BT39*$B$45</f>
        <v>#REF!</v>
      </c>
      <c r="BU20" s="24" t="e">
        <f>#REF!*BU39*$B$45</f>
        <v>#REF!</v>
      </c>
      <c r="BV20" s="24" t="e">
        <f>#REF!*BV39*$B$45</f>
        <v>#REF!</v>
      </c>
      <c r="BW20" s="27" t="s">
        <v>19</v>
      </c>
      <c r="BX20" s="25">
        <v>12.083350464190978</v>
      </c>
      <c r="BY20" s="23">
        <v>0.68</v>
      </c>
      <c r="BZ20" s="24">
        <f>$BY$20*$B$45*BZ39</f>
        <v>0</v>
      </c>
      <c r="CA20" s="27" t="s">
        <v>19</v>
      </c>
      <c r="CB20" s="25">
        <v>12.083350464190978</v>
      </c>
      <c r="CC20" s="23">
        <v>0.68</v>
      </c>
      <c r="CD20" s="24">
        <f>$CC$20*$B$45*CD39</f>
        <v>0</v>
      </c>
      <c r="CE20" s="26" t="s">
        <v>19</v>
      </c>
      <c r="CF20" s="25">
        <v>12.083350464190978</v>
      </c>
      <c r="CG20" s="23">
        <v>0.34</v>
      </c>
      <c r="CH20" s="24">
        <f>$CG$20*$B$45*CH39</f>
        <v>423.91200000000003</v>
      </c>
      <c r="CI20" s="24">
        <f>$CG$20*$B$45*CI39</f>
        <v>431.664</v>
      </c>
      <c r="CJ20" s="24">
        <f>$CG$20*$B$45*CJ39</f>
        <v>423.504</v>
      </c>
      <c r="CK20" s="25">
        <v>12.083350464190978</v>
      </c>
      <c r="CL20" s="23">
        <v>0.34</v>
      </c>
      <c r="CM20" s="24">
        <f aca="true" t="shared" si="33" ref="CM20:CS20">$CL$20*CM39*$B$45</f>
        <v>1378.2240000000002</v>
      </c>
      <c r="CN20" s="24">
        <f t="shared" si="33"/>
        <v>1757.2560000000003</v>
      </c>
      <c r="CO20" s="24">
        <f t="shared" si="33"/>
        <v>2118.7439999999997</v>
      </c>
      <c r="CP20" s="24">
        <f t="shared" si="33"/>
        <v>2402.304</v>
      </c>
      <c r="CQ20" s="24">
        <f t="shared" si="33"/>
        <v>1335.384</v>
      </c>
      <c r="CR20" s="24">
        <f t="shared" si="33"/>
        <v>576.912</v>
      </c>
      <c r="CS20" s="24">
        <f t="shared" si="33"/>
        <v>571.2</v>
      </c>
    </row>
    <row r="21" spans="1:97" ht="12.75">
      <c r="A21" s="45" t="s">
        <v>31</v>
      </c>
      <c r="B21" s="45"/>
      <c r="C21" s="45"/>
      <c r="D21" s="45"/>
      <c r="E21" s="45"/>
      <c r="F21" s="45"/>
      <c r="G21" s="22" t="s">
        <v>74</v>
      </c>
      <c r="H21" s="23">
        <v>7.994505494505494</v>
      </c>
      <c r="I21" s="23">
        <v>0.31</v>
      </c>
      <c r="J21" s="24">
        <f aca="true" t="shared" si="34" ref="J21:X21">$I$21*J39*$B$45</f>
        <v>2209.68</v>
      </c>
      <c r="K21" s="24">
        <f t="shared" si="34"/>
        <v>3318.984</v>
      </c>
      <c r="L21" s="24">
        <f t="shared" si="34"/>
        <v>0</v>
      </c>
      <c r="M21" s="24">
        <f t="shared" si="34"/>
        <v>0</v>
      </c>
      <c r="N21" s="24">
        <f t="shared" si="34"/>
        <v>0</v>
      </c>
      <c r="O21" s="24">
        <f t="shared" si="34"/>
        <v>0</v>
      </c>
      <c r="P21" s="24">
        <f t="shared" si="34"/>
        <v>0</v>
      </c>
      <c r="Q21" s="24">
        <f t="shared" si="34"/>
        <v>0</v>
      </c>
      <c r="R21" s="24">
        <f t="shared" si="34"/>
        <v>0</v>
      </c>
      <c r="S21" s="24">
        <f t="shared" si="34"/>
        <v>0</v>
      </c>
      <c r="T21" s="24">
        <f t="shared" si="34"/>
        <v>0</v>
      </c>
      <c r="U21" s="24">
        <f t="shared" si="34"/>
        <v>0</v>
      </c>
      <c r="V21" s="24">
        <f t="shared" si="34"/>
        <v>0</v>
      </c>
      <c r="W21" s="24">
        <f t="shared" si="34"/>
        <v>0</v>
      </c>
      <c r="X21" s="24">
        <f t="shared" si="34"/>
        <v>0</v>
      </c>
      <c r="Y21" s="25" t="s">
        <v>9</v>
      </c>
      <c r="Z21" s="25">
        <v>7.994505494505494</v>
      </c>
      <c r="AA21" s="23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22" t="s">
        <v>74</v>
      </c>
      <c r="AH21" s="25">
        <v>7.994505494505494</v>
      </c>
      <c r="AI21" s="23">
        <v>0.31</v>
      </c>
      <c r="AJ21" s="24">
        <f aca="true" t="shared" si="35" ref="AJ21:AO21">$AI$21*$B$45*AJ39</f>
        <v>547.584</v>
      </c>
      <c r="AK21" s="24">
        <f t="shared" si="35"/>
        <v>537.54</v>
      </c>
      <c r="AL21" s="24">
        <f t="shared" si="35"/>
        <v>378.324</v>
      </c>
      <c r="AM21" s="24">
        <f t="shared" si="35"/>
        <v>0</v>
      </c>
      <c r="AN21" s="24">
        <f t="shared" si="35"/>
        <v>0</v>
      </c>
      <c r="AO21" s="24">
        <f t="shared" si="35"/>
        <v>0</v>
      </c>
      <c r="AP21" s="25">
        <v>7.994505494505494</v>
      </c>
      <c r="AQ21" s="24" t="e">
        <f>#REF!*AQ39*$B$45</f>
        <v>#REF!</v>
      </c>
      <c r="AR21" s="24" t="e">
        <f>#REF!*AR39*$B$45</f>
        <v>#REF!</v>
      </c>
      <c r="AS21" s="24" t="e">
        <f>#REF!*AS39*$B$45</f>
        <v>#REF!</v>
      </c>
      <c r="AT21" s="24" t="e">
        <f>#REF!*AT39*$B$45</f>
        <v>#REF!</v>
      </c>
      <c r="AU21" s="24" t="e">
        <f>#REF!*AU39*$B$45</f>
        <v>#REF!</v>
      </c>
      <c r="AV21" s="24" t="e">
        <f>#REF!*AV39*$B$45</f>
        <v>#REF!</v>
      </c>
      <c r="AW21" s="24" t="e">
        <f>#REF!*AW39*$B$45</f>
        <v>#REF!</v>
      </c>
      <c r="AX21" s="24" t="e">
        <f>#REF!*AX39*$B$45</f>
        <v>#REF!</v>
      </c>
      <c r="AY21" s="24" t="e">
        <f>#REF!*AY39*$B$45</f>
        <v>#REF!</v>
      </c>
      <c r="AZ21" s="24" t="e">
        <f>#REF!*AZ39*$B$45</f>
        <v>#REF!</v>
      </c>
      <c r="BA21" s="24" t="e">
        <f>#REF!*BA39*$B$45</f>
        <v>#REF!</v>
      </c>
      <c r="BB21" s="24" t="e">
        <f>#REF!*BB39*$B$45</f>
        <v>#REF!</v>
      </c>
      <c r="BC21" s="24" t="e">
        <f>#REF!*BC39*$B$45</f>
        <v>#REF!</v>
      </c>
      <c r="BD21" s="24" t="e">
        <f>#REF!*BD39*$B$45</f>
        <v>#REF!</v>
      </c>
      <c r="BE21" s="24" t="e">
        <f>#REF!*BE39*$B$45</f>
        <v>#REF!</v>
      </c>
      <c r="BF21" s="24" t="e">
        <f>#REF!*BF39*$B$45</f>
        <v>#REF!</v>
      </c>
      <c r="BG21" s="24" t="e">
        <f>#REF!*BG39*$B$45</f>
        <v>#REF!</v>
      </c>
      <c r="BH21" s="24" t="e">
        <f>#REF!*BH39*$B$45</f>
        <v>#REF!</v>
      </c>
      <c r="BI21" s="24" t="e">
        <f>#REF!*BI39*$B$45</f>
        <v>#REF!</v>
      </c>
      <c r="BJ21" s="24" t="e">
        <f>#REF!*BJ39*$B$45</f>
        <v>#REF!</v>
      </c>
      <c r="BK21" s="24" t="e">
        <f>#REF!*BK39*$B$45</f>
        <v>#REF!</v>
      </c>
      <c r="BL21" s="24" t="e">
        <f>#REF!*BL39*$B$45</f>
        <v>#REF!</v>
      </c>
      <c r="BM21" s="24" t="e">
        <f>#REF!*BM39*$B$45</f>
        <v>#REF!</v>
      </c>
      <c r="BN21" s="24" t="e">
        <f>#REF!*BN39*$B$45</f>
        <v>#REF!</v>
      </c>
      <c r="BO21" s="24" t="e">
        <f>#REF!*BO39*$B$45</f>
        <v>#REF!</v>
      </c>
      <c r="BP21" s="24" t="e">
        <f>#REF!*BP39*$B$45</f>
        <v>#REF!</v>
      </c>
      <c r="BQ21" s="24" t="e">
        <f>#REF!*BQ39*$B$45</f>
        <v>#REF!</v>
      </c>
      <c r="BR21" s="24" t="e">
        <f>#REF!*BR39*$B$45</f>
        <v>#REF!</v>
      </c>
      <c r="BS21" s="24" t="e">
        <f>#REF!*BS39*$B$45</f>
        <v>#REF!</v>
      </c>
      <c r="BT21" s="24" t="e">
        <f>#REF!*BT39*$B$45</f>
        <v>#REF!</v>
      </c>
      <c r="BU21" s="24" t="e">
        <f>#REF!*BU39*$B$45</f>
        <v>#REF!</v>
      </c>
      <c r="BV21" s="24" t="e">
        <f>#REF!*BV39*$B$45</f>
        <v>#REF!</v>
      </c>
      <c r="BW21" s="25" t="s">
        <v>9</v>
      </c>
      <c r="BX21" s="25">
        <v>7.994505494505494</v>
      </c>
      <c r="BY21" s="23">
        <v>0.23</v>
      </c>
      <c r="BZ21" s="24">
        <f>$BY$21*$B$45*BZ39</f>
        <v>0</v>
      </c>
      <c r="CA21" s="25" t="s">
        <v>9</v>
      </c>
      <c r="CB21" s="25">
        <v>7.994505494505494</v>
      </c>
      <c r="CC21" s="23">
        <v>0.23</v>
      </c>
      <c r="CD21" s="24">
        <f>$CC$21*$B$45*CD39</f>
        <v>0</v>
      </c>
      <c r="CE21" s="22" t="s">
        <v>74</v>
      </c>
      <c r="CF21" s="25">
        <v>7.994505494505494</v>
      </c>
      <c r="CG21" s="23">
        <v>0.28</v>
      </c>
      <c r="CH21" s="24">
        <f>$CG$21*$B$45*CH39</f>
        <v>349.10400000000004</v>
      </c>
      <c r="CI21" s="24">
        <f>$CG$21*$B$45*CI39</f>
        <v>355.488</v>
      </c>
      <c r="CJ21" s="24">
        <f>$CG$21*$B$45*CJ39</f>
        <v>348.76800000000003</v>
      </c>
      <c r="CK21" s="25">
        <v>7.994505494505494</v>
      </c>
      <c r="CL21" s="23">
        <v>0.28</v>
      </c>
      <c r="CM21" s="24">
        <f aca="true" t="shared" si="36" ref="CM21:CS21">$CL$21*CM39*$B$45</f>
        <v>1135.0080000000003</v>
      </c>
      <c r="CN21" s="24">
        <f t="shared" si="36"/>
        <v>1447.152</v>
      </c>
      <c r="CO21" s="24">
        <f t="shared" si="36"/>
        <v>1744.848</v>
      </c>
      <c r="CP21" s="24">
        <f t="shared" si="36"/>
        <v>1978.368</v>
      </c>
      <c r="CQ21" s="24">
        <f t="shared" si="36"/>
        <v>1099.728</v>
      </c>
      <c r="CR21" s="24">
        <f t="shared" si="36"/>
        <v>475.10400000000004</v>
      </c>
      <c r="CS21" s="24">
        <f t="shared" si="36"/>
        <v>470.40000000000003</v>
      </c>
    </row>
    <row r="22" spans="1:97" ht="12.75">
      <c r="A22" s="45" t="s">
        <v>32</v>
      </c>
      <c r="B22" s="45"/>
      <c r="C22" s="45"/>
      <c r="D22" s="45"/>
      <c r="E22" s="45"/>
      <c r="F22" s="45"/>
      <c r="G22" s="22" t="s">
        <v>71</v>
      </c>
      <c r="H22" s="23">
        <v>7.994505494505494</v>
      </c>
      <c r="I22" s="23">
        <v>3.64</v>
      </c>
      <c r="J22" s="24">
        <f aca="true" t="shared" si="37" ref="J22:X22">$I$22*J39*$B$45</f>
        <v>25945.92</v>
      </c>
      <c r="K22" s="24">
        <f t="shared" si="37"/>
        <v>38971.296</v>
      </c>
      <c r="L22" s="24">
        <f t="shared" si="37"/>
        <v>0</v>
      </c>
      <c r="M22" s="24">
        <f t="shared" si="37"/>
        <v>0</v>
      </c>
      <c r="N22" s="24">
        <f t="shared" si="37"/>
        <v>0</v>
      </c>
      <c r="O22" s="24">
        <f t="shared" si="37"/>
        <v>0</v>
      </c>
      <c r="P22" s="24">
        <f t="shared" si="37"/>
        <v>0</v>
      </c>
      <c r="Q22" s="24">
        <f t="shared" si="37"/>
        <v>0</v>
      </c>
      <c r="R22" s="24">
        <f t="shared" si="37"/>
        <v>0</v>
      </c>
      <c r="S22" s="24">
        <f t="shared" si="37"/>
        <v>0</v>
      </c>
      <c r="T22" s="24">
        <f t="shared" si="37"/>
        <v>0</v>
      </c>
      <c r="U22" s="24">
        <f t="shared" si="37"/>
        <v>0</v>
      </c>
      <c r="V22" s="24">
        <f t="shared" si="37"/>
        <v>0</v>
      </c>
      <c r="W22" s="24">
        <f t="shared" si="37"/>
        <v>0</v>
      </c>
      <c r="X22" s="24">
        <f t="shared" si="37"/>
        <v>0</v>
      </c>
      <c r="Y22" s="25" t="s">
        <v>9</v>
      </c>
      <c r="Z22" s="25">
        <v>7.994505494505494</v>
      </c>
      <c r="AA22" s="23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22" t="s">
        <v>82</v>
      </c>
      <c r="AH22" s="25">
        <v>7.994505494505494</v>
      </c>
      <c r="AI22" s="23">
        <v>3.96</v>
      </c>
      <c r="AJ22" s="24">
        <f aca="true" t="shared" si="38" ref="AJ22:AO22">$AI$22*$B$45*AJ39</f>
        <v>6994.943999999999</v>
      </c>
      <c r="AK22" s="24">
        <f t="shared" si="38"/>
        <v>6866.639999999999</v>
      </c>
      <c r="AL22" s="24">
        <f t="shared" si="38"/>
        <v>4832.784</v>
      </c>
      <c r="AM22" s="24">
        <f t="shared" si="38"/>
        <v>0</v>
      </c>
      <c r="AN22" s="24">
        <f t="shared" si="38"/>
        <v>0</v>
      </c>
      <c r="AO22" s="24">
        <f t="shared" si="38"/>
        <v>0</v>
      </c>
      <c r="AP22" s="25">
        <v>7.994505494505494</v>
      </c>
      <c r="AQ22" s="24" t="e">
        <f>#REF!*AQ39*$B$45</f>
        <v>#REF!</v>
      </c>
      <c r="AR22" s="24" t="e">
        <f>#REF!*AR39*$B$45</f>
        <v>#REF!</v>
      </c>
      <c r="AS22" s="24" t="e">
        <f>#REF!*AS39*$B$45</f>
        <v>#REF!</v>
      </c>
      <c r="AT22" s="24" t="e">
        <f>#REF!*AT39*$B$45</f>
        <v>#REF!</v>
      </c>
      <c r="AU22" s="24" t="e">
        <f>#REF!*AU39*$B$45</f>
        <v>#REF!</v>
      </c>
      <c r="AV22" s="24" t="e">
        <f>#REF!*AV39*$B$45</f>
        <v>#REF!</v>
      </c>
      <c r="AW22" s="24" t="e">
        <f>#REF!*AW39*$B$45</f>
        <v>#REF!</v>
      </c>
      <c r="AX22" s="24" t="e">
        <f>#REF!*AX39*$B$45</f>
        <v>#REF!</v>
      </c>
      <c r="AY22" s="24" t="e">
        <f>#REF!*AY39*$B$45</f>
        <v>#REF!</v>
      </c>
      <c r="AZ22" s="24" t="e">
        <f>#REF!*AZ39*$B$45</f>
        <v>#REF!</v>
      </c>
      <c r="BA22" s="24" t="e">
        <f>#REF!*BA39*$B$45</f>
        <v>#REF!</v>
      </c>
      <c r="BB22" s="24" t="e">
        <f>#REF!*BB39*$B$45</f>
        <v>#REF!</v>
      </c>
      <c r="BC22" s="24" t="e">
        <f>#REF!*BC39*$B$45</f>
        <v>#REF!</v>
      </c>
      <c r="BD22" s="24" t="e">
        <f>#REF!*BD39*$B$45</f>
        <v>#REF!</v>
      </c>
      <c r="BE22" s="24" t="e">
        <f>#REF!*BE39*$B$45</f>
        <v>#REF!</v>
      </c>
      <c r="BF22" s="24" t="e">
        <f>#REF!*BF39*$B$45</f>
        <v>#REF!</v>
      </c>
      <c r="BG22" s="24" t="e">
        <f>#REF!*BG39*$B$45</f>
        <v>#REF!</v>
      </c>
      <c r="BH22" s="24" t="e">
        <f>#REF!*BH39*$B$45</f>
        <v>#REF!</v>
      </c>
      <c r="BI22" s="24" t="e">
        <f>#REF!*BI39*$B$45</f>
        <v>#REF!</v>
      </c>
      <c r="BJ22" s="24" t="e">
        <f>#REF!*BJ39*$B$45</f>
        <v>#REF!</v>
      </c>
      <c r="BK22" s="24" t="e">
        <f>#REF!*BK39*$B$45</f>
        <v>#REF!</v>
      </c>
      <c r="BL22" s="24" t="e">
        <f>#REF!*BL39*$B$45</f>
        <v>#REF!</v>
      </c>
      <c r="BM22" s="24" t="e">
        <f>#REF!*BM39*$B$45</f>
        <v>#REF!</v>
      </c>
      <c r="BN22" s="24" t="e">
        <f>#REF!*BN39*$B$45</f>
        <v>#REF!</v>
      </c>
      <c r="BO22" s="24" t="e">
        <f>#REF!*BO39*$B$45</f>
        <v>#REF!</v>
      </c>
      <c r="BP22" s="24" t="e">
        <f>#REF!*BP39*$B$45</f>
        <v>#REF!</v>
      </c>
      <c r="BQ22" s="24" t="e">
        <f>#REF!*BQ39*$B$45</f>
        <v>#REF!</v>
      </c>
      <c r="BR22" s="24" t="e">
        <f>#REF!*BR39*$B$45</f>
        <v>#REF!</v>
      </c>
      <c r="BS22" s="24" t="e">
        <f>#REF!*BS39*$B$45</f>
        <v>#REF!</v>
      </c>
      <c r="BT22" s="24" t="e">
        <f>#REF!*BT39*$B$45</f>
        <v>#REF!</v>
      </c>
      <c r="BU22" s="24" t="e">
        <f>#REF!*BU39*$B$45</f>
        <v>#REF!</v>
      </c>
      <c r="BV22" s="24" t="e">
        <f>#REF!*BV39*$B$45</f>
        <v>#REF!</v>
      </c>
      <c r="BW22" s="25" t="s">
        <v>9</v>
      </c>
      <c r="BX22" s="25">
        <v>7.994505494505494</v>
      </c>
      <c r="BY22" s="23">
        <v>2.74</v>
      </c>
      <c r="BZ22" s="24">
        <f>$BY$22*$B$45*BZ39</f>
        <v>0</v>
      </c>
      <c r="CA22" s="25" t="s">
        <v>9</v>
      </c>
      <c r="CB22" s="25">
        <v>7.994505494505494</v>
      </c>
      <c r="CC22" s="23">
        <v>2.74</v>
      </c>
      <c r="CD22" s="24">
        <f>$CC$22*$B$45*CD39</f>
        <v>0</v>
      </c>
      <c r="CE22" s="22" t="s">
        <v>82</v>
      </c>
      <c r="CF22" s="25">
        <v>7.994505494505494</v>
      </c>
      <c r="CG22" s="25">
        <v>3.96</v>
      </c>
      <c r="CH22" s="24">
        <f>$CG$22*$B$45*CH39</f>
        <v>4937.3279999999995</v>
      </c>
      <c r="CI22" s="24">
        <f>$CG$22*$B$45*CI39</f>
        <v>5027.615999999999</v>
      </c>
      <c r="CJ22" s="24">
        <f>$CG$22*$B$45*CJ39</f>
        <v>4932.575999999999</v>
      </c>
      <c r="CK22" s="25">
        <v>7.994505494505494</v>
      </c>
      <c r="CL22" s="25">
        <v>3.96</v>
      </c>
      <c r="CM22" s="24">
        <f aca="true" t="shared" si="39" ref="CM22:CS22">$CL$22*CM39*$B$45</f>
        <v>16052.256000000001</v>
      </c>
      <c r="CN22" s="24">
        <f t="shared" si="39"/>
        <v>20466.863999999998</v>
      </c>
      <c r="CO22" s="24">
        <f t="shared" si="39"/>
        <v>24677.136</v>
      </c>
      <c r="CP22" s="24">
        <f t="shared" si="39"/>
        <v>27979.775999999998</v>
      </c>
      <c r="CQ22" s="24">
        <f t="shared" si="39"/>
        <v>15553.295999999998</v>
      </c>
      <c r="CR22" s="24">
        <f t="shared" si="39"/>
        <v>6719.328000000001</v>
      </c>
      <c r="CS22" s="24">
        <f t="shared" si="39"/>
        <v>6652.799999999999</v>
      </c>
    </row>
    <row r="23" spans="1:97" ht="12.75">
      <c r="A23" s="45" t="s">
        <v>33</v>
      </c>
      <c r="B23" s="45"/>
      <c r="C23" s="45"/>
      <c r="D23" s="45"/>
      <c r="E23" s="45"/>
      <c r="F23" s="45"/>
      <c r="G23" s="22" t="s">
        <v>71</v>
      </c>
      <c r="H23" s="23">
        <v>7.994505494505494</v>
      </c>
      <c r="I23" s="23">
        <v>0</v>
      </c>
      <c r="J23" s="24">
        <f aca="true" t="shared" si="40" ref="J23:X23">$I$23*J39*$B$45</f>
        <v>0</v>
      </c>
      <c r="K23" s="24">
        <f t="shared" si="40"/>
        <v>0</v>
      </c>
      <c r="L23" s="24">
        <f t="shared" si="40"/>
        <v>0</v>
      </c>
      <c r="M23" s="24">
        <f t="shared" si="40"/>
        <v>0</v>
      </c>
      <c r="N23" s="24">
        <f t="shared" si="40"/>
        <v>0</v>
      </c>
      <c r="O23" s="24">
        <f t="shared" si="40"/>
        <v>0</v>
      </c>
      <c r="P23" s="24">
        <f t="shared" si="40"/>
        <v>0</v>
      </c>
      <c r="Q23" s="24">
        <f t="shared" si="40"/>
        <v>0</v>
      </c>
      <c r="R23" s="24">
        <f t="shared" si="40"/>
        <v>0</v>
      </c>
      <c r="S23" s="24">
        <f t="shared" si="40"/>
        <v>0</v>
      </c>
      <c r="T23" s="24">
        <f t="shared" si="40"/>
        <v>0</v>
      </c>
      <c r="U23" s="24">
        <f t="shared" si="40"/>
        <v>0</v>
      </c>
      <c r="V23" s="24">
        <f t="shared" si="40"/>
        <v>0</v>
      </c>
      <c r="W23" s="24">
        <f t="shared" si="40"/>
        <v>0</v>
      </c>
      <c r="X23" s="24">
        <f t="shared" si="40"/>
        <v>0</v>
      </c>
      <c r="Y23" s="25" t="s">
        <v>9</v>
      </c>
      <c r="Z23" s="25">
        <v>7.994505494505494</v>
      </c>
      <c r="AA23" s="23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22" t="s">
        <v>81</v>
      </c>
      <c r="AH23" s="25">
        <v>7.994505494505494</v>
      </c>
      <c r="AI23" s="23">
        <v>4.4</v>
      </c>
      <c r="AJ23" s="24">
        <f aca="true" t="shared" si="41" ref="AJ23:AO23">$AI$23*$B$45*AJ39</f>
        <v>7772.16</v>
      </c>
      <c r="AK23" s="24">
        <f t="shared" si="41"/>
        <v>7629.6</v>
      </c>
      <c r="AL23" s="24">
        <f t="shared" si="41"/>
        <v>5369.76</v>
      </c>
      <c r="AM23" s="24">
        <f t="shared" si="41"/>
        <v>0</v>
      </c>
      <c r="AN23" s="24">
        <f t="shared" si="41"/>
        <v>0</v>
      </c>
      <c r="AO23" s="24">
        <f t="shared" si="41"/>
        <v>0</v>
      </c>
      <c r="AP23" s="25">
        <v>7.994505494505494</v>
      </c>
      <c r="AQ23" s="24" t="e">
        <f>#REF!*AQ39*$B$45</f>
        <v>#REF!</v>
      </c>
      <c r="AR23" s="24" t="e">
        <f>#REF!*AR39*$B$45</f>
        <v>#REF!</v>
      </c>
      <c r="AS23" s="24" t="e">
        <f>#REF!*AS39*$B$45</f>
        <v>#REF!</v>
      </c>
      <c r="AT23" s="24" t="e">
        <f>#REF!*AT39*$B$45</f>
        <v>#REF!</v>
      </c>
      <c r="AU23" s="24" t="e">
        <f>#REF!*AU39*$B$45</f>
        <v>#REF!</v>
      </c>
      <c r="AV23" s="24" t="e">
        <f>#REF!*AV39*$B$45</f>
        <v>#REF!</v>
      </c>
      <c r="AW23" s="24" t="e">
        <f>#REF!*AW39*$B$45</f>
        <v>#REF!</v>
      </c>
      <c r="AX23" s="24" t="e">
        <f>#REF!*AX39*$B$45</f>
        <v>#REF!</v>
      </c>
      <c r="AY23" s="24" t="e">
        <f>#REF!*AY39*$B$45</f>
        <v>#REF!</v>
      </c>
      <c r="AZ23" s="24" t="e">
        <f>#REF!*AZ39*$B$45</f>
        <v>#REF!</v>
      </c>
      <c r="BA23" s="24" t="e">
        <f>#REF!*BA39*$B$45</f>
        <v>#REF!</v>
      </c>
      <c r="BB23" s="24" t="e">
        <f>#REF!*BB39*$B$45</f>
        <v>#REF!</v>
      </c>
      <c r="BC23" s="24" t="e">
        <f>#REF!*BC39*$B$45</f>
        <v>#REF!</v>
      </c>
      <c r="BD23" s="24" t="e">
        <f>#REF!*BD39*$B$45</f>
        <v>#REF!</v>
      </c>
      <c r="BE23" s="24" t="e">
        <f>#REF!*BE39*$B$45</f>
        <v>#REF!</v>
      </c>
      <c r="BF23" s="24" t="e">
        <f>#REF!*BF39*$B$45</f>
        <v>#REF!</v>
      </c>
      <c r="BG23" s="24" t="e">
        <f>#REF!*BG39*$B$45</f>
        <v>#REF!</v>
      </c>
      <c r="BH23" s="24" t="e">
        <f>#REF!*BH39*$B$45</f>
        <v>#REF!</v>
      </c>
      <c r="BI23" s="24" t="e">
        <f>#REF!*BI39*$B$45</f>
        <v>#REF!</v>
      </c>
      <c r="BJ23" s="24" t="e">
        <f>#REF!*BJ39*$B$45</f>
        <v>#REF!</v>
      </c>
      <c r="BK23" s="24" t="e">
        <f>#REF!*BK39*$B$45</f>
        <v>#REF!</v>
      </c>
      <c r="BL23" s="24" t="e">
        <f>#REF!*BL39*$B$45</f>
        <v>#REF!</v>
      </c>
      <c r="BM23" s="24" t="e">
        <f>#REF!*BM39*$B$45</f>
        <v>#REF!</v>
      </c>
      <c r="BN23" s="24" t="e">
        <f>#REF!*BN39*$B$45</f>
        <v>#REF!</v>
      </c>
      <c r="BO23" s="24" t="e">
        <f>#REF!*BO39*$B$45</f>
        <v>#REF!</v>
      </c>
      <c r="BP23" s="24" t="e">
        <f>#REF!*BP39*$B$45</f>
        <v>#REF!</v>
      </c>
      <c r="BQ23" s="24" t="e">
        <f>#REF!*BQ39*$B$45</f>
        <v>#REF!</v>
      </c>
      <c r="BR23" s="24" t="e">
        <f>#REF!*BR39*$B$45</f>
        <v>#REF!</v>
      </c>
      <c r="BS23" s="24" t="e">
        <f>#REF!*BS39*$B$45</f>
        <v>#REF!</v>
      </c>
      <c r="BT23" s="24" t="e">
        <f>#REF!*BT39*$B$45</f>
        <v>#REF!</v>
      </c>
      <c r="BU23" s="24" t="e">
        <f>#REF!*BU39*$B$45</f>
        <v>#REF!</v>
      </c>
      <c r="BV23" s="24" t="e">
        <f>#REF!*BV39*$B$45</f>
        <v>#REF!</v>
      </c>
      <c r="BW23" s="25" t="s">
        <v>9</v>
      </c>
      <c r="BX23" s="25">
        <v>7.994505494505494</v>
      </c>
      <c r="BY23" s="23">
        <v>0</v>
      </c>
      <c r="BZ23" s="24">
        <f>$BY$23*$B$45*BZ39</f>
        <v>0</v>
      </c>
      <c r="CA23" s="25" t="s">
        <v>9</v>
      </c>
      <c r="CB23" s="25">
        <v>7.994505494505494</v>
      </c>
      <c r="CC23" s="23">
        <v>0</v>
      </c>
      <c r="CD23" s="24">
        <f>$CC$23*$B$45*CD39</f>
        <v>0</v>
      </c>
      <c r="CE23" s="22" t="s">
        <v>81</v>
      </c>
      <c r="CF23" s="25">
        <v>7.994505494505494</v>
      </c>
      <c r="CG23" s="25">
        <v>4.4</v>
      </c>
      <c r="CH23" s="24">
        <f>$CG$23*$B$45*CH39</f>
        <v>5485.920000000001</v>
      </c>
      <c r="CI23" s="24">
        <f>$CG$23*$B$45*CI39</f>
        <v>5586.240000000001</v>
      </c>
      <c r="CJ23" s="24">
        <f>$CG$23*$B$45*CJ39</f>
        <v>5480.64</v>
      </c>
      <c r="CK23" s="25">
        <v>7.994505494505494</v>
      </c>
      <c r="CL23" s="25">
        <v>4.4</v>
      </c>
      <c r="CM23" s="24">
        <f aca="true" t="shared" si="42" ref="CM23:CS23">$CL$23*CM39*$B$45</f>
        <v>17835.840000000004</v>
      </c>
      <c r="CN23" s="24">
        <f t="shared" si="42"/>
        <v>22740.960000000003</v>
      </c>
      <c r="CO23" s="24">
        <f t="shared" si="42"/>
        <v>27419.04</v>
      </c>
      <c r="CP23" s="24">
        <f t="shared" si="42"/>
        <v>31088.64</v>
      </c>
      <c r="CQ23" s="24">
        <f t="shared" si="42"/>
        <v>17281.440000000002</v>
      </c>
      <c r="CR23" s="24">
        <f t="shared" si="42"/>
        <v>7465.920000000001</v>
      </c>
      <c r="CS23" s="24">
        <f t="shared" si="42"/>
        <v>7392</v>
      </c>
    </row>
    <row r="24" spans="1:97" ht="13.5" customHeight="1">
      <c r="A24" s="50" t="s">
        <v>20</v>
      </c>
      <c r="B24" s="50"/>
      <c r="C24" s="50"/>
      <c r="D24" s="50"/>
      <c r="E24" s="50"/>
      <c r="F24" s="50"/>
      <c r="G24" s="16"/>
      <c r="H24" s="28">
        <f>SUM(H25:H28)</f>
        <v>33.76989389920425</v>
      </c>
      <c r="I24" s="29">
        <f>SUM(I25:I28)</f>
        <v>7.699999999999999</v>
      </c>
      <c r="J24" s="19">
        <f>SUM(J25:J28)</f>
        <v>54885.6</v>
      </c>
      <c r="K24" s="19">
        <f>SUM(K25:K28)</f>
        <v>82439.28</v>
      </c>
      <c r="L24" s="19">
        <f>SUM(L25:L28)</f>
        <v>0</v>
      </c>
      <c r="M24" s="19">
        <f aca="true" t="shared" si="43" ref="M24:R24">SUM(M25:M28)</f>
        <v>0</v>
      </c>
      <c r="N24" s="19">
        <f t="shared" si="43"/>
        <v>0</v>
      </c>
      <c r="O24" s="19">
        <f>SUM(O25:O28)</f>
        <v>0</v>
      </c>
      <c r="P24" s="19">
        <f t="shared" si="43"/>
        <v>0</v>
      </c>
      <c r="Q24" s="19">
        <f t="shared" si="43"/>
        <v>0</v>
      </c>
      <c r="R24" s="19">
        <f t="shared" si="43"/>
        <v>0</v>
      </c>
      <c r="S24" s="19">
        <f aca="true" t="shared" si="44" ref="S24:X24">SUM(S25:S28)</f>
        <v>0</v>
      </c>
      <c r="T24" s="19">
        <f t="shared" si="44"/>
        <v>0</v>
      </c>
      <c r="U24" s="19">
        <f t="shared" si="44"/>
        <v>0</v>
      </c>
      <c r="V24" s="19">
        <f t="shared" si="44"/>
        <v>0</v>
      </c>
      <c r="W24" s="19">
        <f t="shared" si="44"/>
        <v>0</v>
      </c>
      <c r="X24" s="19">
        <f t="shared" si="44"/>
        <v>0</v>
      </c>
      <c r="Y24" s="20"/>
      <c r="Z24" s="30">
        <f aca="true" t="shared" si="45" ref="Z24:AF24">SUM(Z25:Z28)</f>
        <v>33.76989389920425</v>
      </c>
      <c r="AA24" s="29">
        <f t="shared" si="45"/>
        <v>5.14</v>
      </c>
      <c r="AB24" s="19">
        <f t="shared" si="45"/>
        <v>0</v>
      </c>
      <c r="AC24" s="19">
        <f t="shared" si="45"/>
        <v>0</v>
      </c>
      <c r="AD24" s="19">
        <f t="shared" si="45"/>
        <v>0</v>
      </c>
      <c r="AE24" s="19">
        <f t="shared" si="45"/>
        <v>0</v>
      </c>
      <c r="AF24" s="19">
        <f t="shared" si="45"/>
        <v>0</v>
      </c>
      <c r="AG24" s="16"/>
      <c r="AH24" s="30">
        <f aca="true" t="shared" si="46" ref="AH24:AO24">SUM(AH25:AH28)</f>
        <v>33.76989389920425</v>
      </c>
      <c r="AI24" s="29">
        <f t="shared" si="46"/>
        <v>2.66</v>
      </c>
      <c r="AJ24" s="19">
        <f t="shared" si="46"/>
        <v>4698.624</v>
      </c>
      <c r="AK24" s="19">
        <f t="shared" si="46"/>
        <v>4612.44</v>
      </c>
      <c r="AL24" s="19">
        <f t="shared" si="46"/>
        <v>3246.264</v>
      </c>
      <c r="AM24" s="19">
        <f t="shared" si="46"/>
        <v>0</v>
      </c>
      <c r="AN24" s="19">
        <f t="shared" si="46"/>
        <v>0</v>
      </c>
      <c r="AO24" s="19">
        <f t="shared" si="46"/>
        <v>0</v>
      </c>
      <c r="AP24" s="30">
        <f aca="true" t="shared" si="47" ref="AP24:AV24">SUM(AP25:AP28)</f>
        <v>33.76989389920425</v>
      </c>
      <c r="AQ24" s="19" t="e">
        <f t="shared" si="47"/>
        <v>#REF!</v>
      </c>
      <c r="AR24" s="19" t="e">
        <f t="shared" si="47"/>
        <v>#REF!</v>
      </c>
      <c r="AS24" s="19" t="e">
        <f t="shared" si="47"/>
        <v>#REF!</v>
      </c>
      <c r="AT24" s="19" t="e">
        <f t="shared" si="47"/>
        <v>#REF!</v>
      </c>
      <c r="AU24" s="19" t="e">
        <f t="shared" si="47"/>
        <v>#REF!</v>
      </c>
      <c r="AV24" s="19" t="e">
        <f t="shared" si="47"/>
        <v>#REF!</v>
      </c>
      <c r="AW24" s="19" t="e">
        <f aca="true" t="shared" si="48" ref="AW24:BB24">SUM(AW25:AW28)</f>
        <v>#REF!</v>
      </c>
      <c r="AX24" s="19" t="e">
        <f t="shared" si="48"/>
        <v>#REF!</v>
      </c>
      <c r="AY24" s="19" t="e">
        <f t="shared" si="48"/>
        <v>#REF!</v>
      </c>
      <c r="AZ24" s="19" t="e">
        <f t="shared" si="48"/>
        <v>#REF!</v>
      </c>
      <c r="BA24" s="19" t="e">
        <f t="shared" si="48"/>
        <v>#REF!</v>
      </c>
      <c r="BB24" s="19" t="e">
        <f t="shared" si="48"/>
        <v>#REF!</v>
      </c>
      <c r="BC24" s="19" t="e">
        <f aca="true" t="shared" si="49" ref="BC24:BV24">SUM(BC25:BC28)</f>
        <v>#REF!</v>
      </c>
      <c r="BD24" s="19" t="e">
        <f t="shared" si="49"/>
        <v>#REF!</v>
      </c>
      <c r="BE24" s="19" t="e">
        <f t="shared" si="49"/>
        <v>#REF!</v>
      </c>
      <c r="BF24" s="19" t="e">
        <f t="shared" si="49"/>
        <v>#REF!</v>
      </c>
      <c r="BG24" s="19" t="e">
        <f t="shared" si="49"/>
        <v>#REF!</v>
      </c>
      <c r="BH24" s="19" t="e">
        <f t="shared" si="49"/>
        <v>#REF!</v>
      </c>
      <c r="BI24" s="19" t="e">
        <f t="shared" si="49"/>
        <v>#REF!</v>
      </c>
      <c r="BJ24" s="19" t="e">
        <f t="shared" si="49"/>
        <v>#REF!</v>
      </c>
      <c r="BK24" s="19" t="e">
        <f t="shared" si="49"/>
        <v>#REF!</v>
      </c>
      <c r="BL24" s="19" t="e">
        <f t="shared" si="49"/>
        <v>#REF!</v>
      </c>
      <c r="BM24" s="19" t="e">
        <f t="shared" si="49"/>
        <v>#REF!</v>
      </c>
      <c r="BN24" s="19" t="e">
        <f t="shared" si="49"/>
        <v>#REF!</v>
      </c>
      <c r="BO24" s="19" t="e">
        <f t="shared" si="49"/>
        <v>#REF!</v>
      </c>
      <c r="BP24" s="19" t="e">
        <f t="shared" si="49"/>
        <v>#REF!</v>
      </c>
      <c r="BQ24" s="19" t="e">
        <f t="shared" si="49"/>
        <v>#REF!</v>
      </c>
      <c r="BR24" s="19" t="e">
        <f t="shared" si="49"/>
        <v>#REF!</v>
      </c>
      <c r="BS24" s="19" t="e">
        <f t="shared" si="49"/>
        <v>#REF!</v>
      </c>
      <c r="BT24" s="19" t="e">
        <f t="shared" si="49"/>
        <v>#REF!</v>
      </c>
      <c r="BU24" s="19" t="e">
        <f t="shared" si="49"/>
        <v>#REF!</v>
      </c>
      <c r="BV24" s="19" t="e">
        <f t="shared" si="49"/>
        <v>#REF!</v>
      </c>
      <c r="BW24" s="20"/>
      <c r="BX24" s="30">
        <f>SUM(BX25:BX28)</f>
        <v>33.76989389920425</v>
      </c>
      <c r="BY24" s="29">
        <f>SUM(BY25:BY28)</f>
        <v>5.6</v>
      </c>
      <c r="BZ24" s="19">
        <f>SUM(BZ25:BZ28)</f>
        <v>0</v>
      </c>
      <c r="CA24" s="20"/>
      <c r="CB24" s="30">
        <f>SUM(CB25:CB28)</f>
        <v>33.76989389920425</v>
      </c>
      <c r="CC24" s="29">
        <f>SUM(CC25:CC28)</f>
        <v>5.14</v>
      </c>
      <c r="CD24" s="19">
        <f>SUM(CD25:CD28)</f>
        <v>0</v>
      </c>
      <c r="CE24" s="16"/>
      <c r="CF24" s="30">
        <f>SUM(CF25:CF28)</f>
        <v>33.76989389920425</v>
      </c>
      <c r="CG24" s="30">
        <f>SUM(CG25:CG28)</f>
        <v>0.52</v>
      </c>
      <c r="CH24" s="19">
        <f>SUM(CH25:CH28)</f>
        <v>648.336</v>
      </c>
      <c r="CI24" s="19">
        <f>SUM(CI25:CI28)</f>
        <v>660.192</v>
      </c>
      <c r="CJ24" s="19">
        <f>SUM(CJ25:CJ28)</f>
        <v>647.712</v>
      </c>
      <c r="CK24" s="30">
        <f aca="true" t="shared" si="50" ref="CK24:CR24">SUM(CK25:CK28)</f>
        <v>33.76989389920425</v>
      </c>
      <c r="CL24" s="30">
        <f t="shared" si="50"/>
        <v>0.52</v>
      </c>
      <c r="CM24" s="19">
        <f t="shared" si="50"/>
        <v>2107.872</v>
      </c>
      <c r="CN24" s="19">
        <f t="shared" si="50"/>
        <v>2687.5679999999998</v>
      </c>
      <c r="CO24" s="19">
        <f>SUM(CO25:CO28)</f>
        <v>3240.432</v>
      </c>
      <c r="CP24" s="19">
        <f t="shared" si="50"/>
        <v>3674.1119999999996</v>
      </c>
      <c r="CQ24" s="19">
        <f t="shared" si="50"/>
        <v>2042.3519999999999</v>
      </c>
      <c r="CR24" s="19">
        <f t="shared" si="50"/>
        <v>882.336</v>
      </c>
      <c r="CS24" s="19">
        <f>SUM(CS25:CS28)</f>
        <v>873.5999999999999</v>
      </c>
    </row>
    <row r="25" spans="1:97" ht="12.75">
      <c r="A25" s="45" t="s">
        <v>34</v>
      </c>
      <c r="B25" s="45"/>
      <c r="C25" s="45"/>
      <c r="D25" s="45"/>
      <c r="E25" s="45"/>
      <c r="F25" s="45"/>
      <c r="G25" s="22" t="s">
        <v>21</v>
      </c>
      <c r="H25" s="22">
        <v>0.3445907540735127</v>
      </c>
      <c r="I25" s="23">
        <v>0</v>
      </c>
      <c r="J25" s="24">
        <f aca="true" t="shared" si="51" ref="J25:X25">$I$25*J39*$B$45</f>
        <v>0</v>
      </c>
      <c r="K25" s="24">
        <f t="shared" si="51"/>
        <v>0</v>
      </c>
      <c r="L25" s="24">
        <f t="shared" si="51"/>
        <v>0</v>
      </c>
      <c r="M25" s="24">
        <f t="shared" si="51"/>
        <v>0</v>
      </c>
      <c r="N25" s="24">
        <f t="shared" si="51"/>
        <v>0</v>
      </c>
      <c r="O25" s="24">
        <f t="shared" si="51"/>
        <v>0</v>
      </c>
      <c r="P25" s="24">
        <f t="shared" si="51"/>
        <v>0</v>
      </c>
      <c r="Q25" s="24">
        <f t="shared" si="51"/>
        <v>0</v>
      </c>
      <c r="R25" s="24">
        <f t="shared" si="51"/>
        <v>0</v>
      </c>
      <c r="S25" s="24">
        <f t="shared" si="51"/>
        <v>0</v>
      </c>
      <c r="T25" s="24">
        <f t="shared" si="51"/>
        <v>0</v>
      </c>
      <c r="U25" s="24">
        <f t="shared" si="51"/>
        <v>0</v>
      </c>
      <c r="V25" s="24">
        <f t="shared" si="51"/>
        <v>0</v>
      </c>
      <c r="W25" s="24">
        <f t="shared" si="51"/>
        <v>0</v>
      </c>
      <c r="X25" s="24">
        <f t="shared" si="51"/>
        <v>0</v>
      </c>
      <c r="Y25" s="25" t="s">
        <v>21</v>
      </c>
      <c r="Z25" s="25">
        <v>0.3445907540735127</v>
      </c>
      <c r="AA25" s="23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22" t="s">
        <v>21</v>
      </c>
      <c r="AH25" s="25">
        <v>0.3445907540735127</v>
      </c>
      <c r="AI25" s="23">
        <v>0</v>
      </c>
      <c r="AJ25" s="24">
        <f aca="true" t="shared" si="52" ref="AJ25:AO25">$AI$25*$B$45*AJ39</f>
        <v>0</v>
      </c>
      <c r="AK25" s="24">
        <f t="shared" si="52"/>
        <v>0</v>
      </c>
      <c r="AL25" s="24">
        <f t="shared" si="52"/>
        <v>0</v>
      </c>
      <c r="AM25" s="24">
        <f t="shared" si="52"/>
        <v>0</v>
      </c>
      <c r="AN25" s="24">
        <f t="shared" si="52"/>
        <v>0</v>
      </c>
      <c r="AO25" s="24">
        <f t="shared" si="52"/>
        <v>0</v>
      </c>
      <c r="AP25" s="25">
        <v>0.3445907540735127</v>
      </c>
      <c r="AQ25" s="24" t="e">
        <f>#REF!*AQ39*$B$45</f>
        <v>#REF!</v>
      </c>
      <c r="AR25" s="24" t="e">
        <f>#REF!*AR39*$B$45</f>
        <v>#REF!</v>
      </c>
      <c r="AS25" s="24" t="e">
        <f>#REF!*AS39*$B$45</f>
        <v>#REF!</v>
      </c>
      <c r="AT25" s="24" t="e">
        <f>#REF!*AT39*$B$45</f>
        <v>#REF!</v>
      </c>
      <c r="AU25" s="24" t="e">
        <f>#REF!*AU39*$B$45</f>
        <v>#REF!</v>
      </c>
      <c r="AV25" s="24" t="e">
        <f>#REF!*AV39*$B$45</f>
        <v>#REF!</v>
      </c>
      <c r="AW25" s="24" t="e">
        <f>#REF!*AW39*$B$45</f>
        <v>#REF!</v>
      </c>
      <c r="AX25" s="24" t="e">
        <f>#REF!*AX39*$B$45</f>
        <v>#REF!</v>
      </c>
      <c r="AY25" s="24" t="e">
        <f>#REF!*AY39*$B$45</f>
        <v>#REF!</v>
      </c>
      <c r="AZ25" s="24" t="e">
        <f>#REF!*AZ39*$B$45</f>
        <v>#REF!</v>
      </c>
      <c r="BA25" s="24" t="e">
        <f>#REF!*BA39*$B$45</f>
        <v>#REF!</v>
      </c>
      <c r="BB25" s="24" t="e">
        <f>#REF!*BB39*$B$45</f>
        <v>#REF!</v>
      </c>
      <c r="BC25" s="24" t="e">
        <f>#REF!*BC39*$B$45</f>
        <v>#REF!</v>
      </c>
      <c r="BD25" s="24" t="e">
        <f>#REF!*BD39*$B$45</f>
        <v>#REF!</v>
      </c>
      <c r="BE25" s="24" t="e">
        <f>#REF!*BE39*$B$45</f>
        <v>#REF!</v>
      </c>
      <c r="BF25" s="24" t="e">
        <f>#REF!*BF39*$B$45</f>
        <v>#REF!</v>
      </c>
      <c r="BG25" s="24" t="e">
        <f>#REF!*BG39*$B$45</f>
        <v>#REF!</v>
      </c>
      <c r="BH25" s="24" t="e">
        <f>#REF!*BH39*$B$45</f>
        <v>#REF!</v>
      </c>
      <c r="BI25" s="24" t="e">
        <f>#REF!*BI39*$B$45</f>
        <v>#REF!</v>
      </c>
      <c r="BJ25" s="24" t="e">
        <f>#REF!*BJ39*$B$45</f>
        <v>#REF!</v>
      </c>
      <c r="BK25" s="24" t="e">
        <f>#REF!*BK39*$B$45</f>
        <v>#REF!</v>
      </c>
      <c r="BL25" s="24" t="e">
        <f>#REF!*BL39*$B$45</f>
        <v>#REF!</v>
      </c>
      <c r="BM25" s="24" t="e">
        <f>#REF!*BM39*$B$45</f>
        <v>#REF!</v>
      </c>
      <c r="BN25" s="24" t="e">
        <f>#REF!*BN39*$B$45</f>
        <v>#REF!</v>
      </c>
      <c r="BO25" s="24" t="e">
        <f>#REF!*BO39*$B$45</f>
        <v>#REF!</v>
      </c>
      <c r="BP25" s="24" t="e">
        <f>#REF!*BP39*$B$45</f>
        <v>#REF!</v>
      </c>
      <c r="BQ25" s="24" t="e">
        <f>#REF!*BQ39*$B$45</f>
        <v>#REF!</v>
      </c>
      <c r="BR25" s="24" t="e">
        <f>#REF!*BR39*$B$45</f>
        <v>#REF!</v>
      </c>
      <c r="BS25" s="24" t="e">
        <f>#REF!*BS39*$B$45</f>
        <v>#REF!</v>
      </c>
      <c r="BT25" s="24" t="e">
        <f>#REF!*BT39*$B$45</f>
        <v>#REF!</v>
      </c>
      <c r="BU25" s="24" t="e">
        <f>#REF!*BU39*$B$45</f>
        <v>#REF!</v>
      </c>
      <c r="BV25" s="24" t="e">
        <f>#REF!*BV39*$B$45</f>
        <v>#REF!</v>
      </c>
      <c r="BW25" s="25" t="s">
        <v>21</v>
      </c>
      <c r="BX25" s="25">
        <v>0.3445907540735127</v>
      </c>
      <c r="BY25" s="23">
        <v>0</v>
      </c>
      <c r="BZ25" s="24">
        <f>$BY$25*$B$45*BZ39</f>
        <v>0</v>
      </c>
      <c r="CA25" s="25" t="s">
        <v>21</v>
      </c>
      <c r="CB25" s="25">
        <v>0.3445907540735127</v>
      </c>
      <c r="CC25" s="23">
        <v>0</v>
      </c>
      <c r="CD25" s="24">
        <f>$CC$25*$B$45*CD39</f>
        <v>0</v>
      </c>
      <c r="CE25" s="22" t="s">
        <v>21</v>
      </c>
      <c r="CF25" s="25">
        <v>0.3445907540735127</v>
      </c>
      <c r="CG25" s="25">
        <v>0</v>
      </c>
      <c r="CH25" s="24">
        <f>$CG$25*$B$45*CH39</f>
        <v>0</v>
      </c>
      <c r="CI25" s="24">
        <f>$CG$25*$B$45*CI39</f>
        <v>0</v>
      </c>
      <c r="CJ25" s="24">
        <f>$CG$25*$B$45*CJ39</f>
        <v>0</v>
      </c>
      <c r="CK25" s="25">
        <v>0.3445907540735127</v>
      </c>
      <c r="CL25" s="25">
        <v>0</v>
      </c>
      <c r="CM25" s="24">
        <f aca="true" t="shared" si="53" ref="CM25:CS25">$CL$25*CM39*$B$45</f>
        <v>0</v>
      </c>
      <c r="CN25" s="24">
        <f t="shared" si="53"/>
        <v>0</v>
      </c>
      <c r="CO25" s="24">
        <f t="shared" si="53"/>
        <v>0</v>
      </c>
      <c r="CP25" s="24">
        <f t="shared" si="53"/>
        <v>0</v>
      </c>
      <c r="CQ25" s="24">
        <f t="shared" si="53"/>
        <v>0</v>
      </c>
      <c r="CR25" s="24">
        <f t="shared" si="53"/>
        <v>0</v>
      </c>
      <c r="CS25" s="24">
        <f t="shared" si="53"/>
        <v>0</v>
      </c>
    </row>
    <row r="26" spans="1:97" ht="37.5" customHeight="1">
      <c r="A26" s="45" t="s">
        <v>35</v>
      </c>
      <c r="B26" s="45"/>
      <c r="C26" s="45"/>
      <c r="D26" s="45"/>
      <c r="E26" s="45"/>
      <c r="F26" s="45"/>
      <c r="G26" s="22" t="s">
        <v>75</v>
      </c>
      <c r="H26" s="22">
        <v>7.580996589617279</v>
      </c>
      <c r="I26" s="23">
        <v>0.73</v>
      </c>
      <c r="J26" s="24">
        <f aca="true" t="shared" si="54" ref="J26:X26">$I$26*J39*$B$45</f>
        <v>5203.4400000000005</v>
      </c>
      <c r="K26" s="24">
        <f t="shared" si="54"/>
        <v>7815.6720000000005</v>
      </c>
      <c r="L26" s="24">
        <f t="shared" si="54"/>
        <v>0</v>
      </c>
      <c r="M26" s="24">
        <f t="shared" si="54"/>
        <v>0</v>
      </c>
      <c r="N26" s="24">
        <f t="shared" si="54"/>
        <v>0</v>
      </c>
      <c r="O26" s="24">
        <f t="shared" si="54"/>
        <v>0</v>
      </c>
      <c r="P26" s="24">
        <f t="shared" si="54"/>
        <v>0</v>
      </c>
      <c r="Q26" s="24">
        <f t="shared" si="54"/>
        <v>0</v>
      </c>
      <c r="R26" s="24">
        <f t="shared" si="54"/>
        <v>0</v>
      </c>
      <c r="S26" s="24">
        <f t="shared" si="54"/>
        <v>0</v>
      </c>
      <c r="T26" s="24">
        <f t="shared" si="54"/>
        <v>0</v>
      </c>
      <c r="U26" s="24">
        <f t="shared" si="54"/>
        <v>0</v>
      </c>
      <c r="V26" s="24">
        <f t="shared" si="54"/>
        <v>0</v>
      </c>
      <c r="W26" s="24">
        <f t="shared" si="54"/>
        <v>0</v>
      </c>
      <c r="X26" s="24">
        <f t="shared" si="54"/>
        <v>0</v>
      </c>
      <c r="Y26" s="25" t="s">
        <v>21</v>
      </c>
      <c r="Z26" s="25">
        <v>7.580996589617279</v>
      </c>
      <c r="AA26" s="23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22" t="s">
        <v>75</v>
      </c>
      <c r="AH26" s="25">
        <v>7.580996589617279</v>
      </c>
      <c r="AI26" s="23">
        <v>0.14</v>
      </c>
      <c r="AJ26" s="24">
        <f aca="true" t="shared" si="55" ref="AJ26:AO26">$AI$26*$B$45*AJ39</f>
        <v>247.296</v>
      </c>
      <c r="AK26" s="24">
        <f t="shared" si="55"/>
        <v>242.76000000000002</v>
      </c>
      <c r="AL26" s="24">
        <f t="shared" si="55"/>
        <v>170.85600000000002</v>
      </c>
      <c r="AM26" s="24">
        <f t="shared" si="55"/>
        <v>0</v>
      </c>
      <c r="AN26" s="24">
        <f t="shared" si="55"/>
        <v>0</v>
      </c>
      <c r="AO26" s="24">
        <f t="shared" si="55"/>
        <v>0</v>
      </c>
      <c r="AP26" s="25">
        <v>7.580996589617279</v>
      </c>
      <c r="AQ26" s="24" t="e">
        <f>#REF!*AQ39*$B$45</f>
        <v>#REF!</v>
      </c>
      <c r="AR26" s="24" t="e">
        <f>#REF!*AR39*$B$45</f>
        <v>#REF!</v>
      </c>
      <c r="AS26" s="24" t="e">
        <f>#REF!*AS39*$B$45</f>
        <v>#REF!</v>
      </c>
      <c r="AT26" s="24" t="e">
        <f>#REF!*AT39*$B$45</f>
        <v>#REF!</v>
      </c>
      <c r="AU26" s="24" t="e">
        <f>#REF!*AU39*$B$45</f>
        <v>#REF!</v>
      </c>
      <c r="AV26" s="24" t="e">
        <f>#REF!*AV39*$B$45</f>
        <v>#REF!</v>
      </c>
      <c r="AW26" s="24" t="e">
        <f>#REF!*AW39*$B$45</f>
        <v>#REF!</v>
      </c>
      <c r="AX26" s="24" t="e">
        <f>#REF!*AX39*$B$45</f>
        <v>#REF!</v>
      </c>
      <c r="AY26" s="24" t="e">
        <f>#REF!*AY39*$B$45</f>
        <v>#REF!</v>
      </c>
      <c r="AZ26" s="24" t="e">
        <f>#REF!*AZ39*$B$45</f>
        <v>#REF!</v>
      </c>
      <c r="BA26" s="24" t="e">
        <f>#REF!*BA39*$B$45</f>
        <v>#REF!</v>
      </c>
      <c r="BB26" s="24" t="e">
        <f>#REF!*BB39*$B$45</f>
        <v>#REF!</v>
      </c>
      <c r="BC26" s="24" t="e">
        <f>#REF!*BC39*$B$45</f>
        <v>#REF!</v>
      </c>
      <c r="BD26" s="24" t="e">
        <f>#REF!*BD39*$B$45</f>
        <v>#REF!</v>
      </c>
      <c r="BE26" s="24" t="e">
        <f>#REF!*BE39*$B$45</f>
        <v>#REF!</v>
      </c>
      <c r="BF26" s="24" t="e">
        <f>#REF!*BF39*$B$45</f>
        <v>#REF!</v>
      </c>
      <c r="BG26" s="24" t="e">
        <f>#REF!*BG39*$B$45</f>
        <v>#REF!</v>
      </c>
      <c r="BH26" s="24" t="e">
        <f>#REF!*BH39*$B$45</f>
        <v>#REF!</v>
      </c>
      <c r="BI26" s="24" t="e">
        <f>#REF!*BI39*$B$45</f>
        <v>#REF!</v>
      </c>
      <c r="BJ26" s="24" t="e">
        <f>#REF!*BJ39*$B$45</f>
        <v>#REF!</v>
      </c>
      <c r="BK26" s="24" t="e">
        <f>#REF!*BK39*$B$45</f>
        <v>#REF!</v>
      </c>
      <c r="BL26" s="24" t="e">
        <f>#REF!*BL39*$B$45</f>
        <v>#REF!</v>
      </c>
      <c r="BM26" s="24" t="e">
        <f>#REF!*BM39*$B$45</f>
        <v>#REF!</v>
      </c>
      <c r="BN26" s="24" t="e">
        <f>#REF!*BN39*$B$45</f>
        <v>#REF!</v>
      </c>
      <c r="BO26" s="24" t="e">
        <f>#REF!*BO39*$B$45</f>
        <v>#REF!</v>
      </c>
      <c r="BP26" s="24" t="e">
        <f>#REF!*BP39*$B$45</f>
        <v>#REF!</v>
      </c>
      <c r="BQ26" s="24" t="e">
        <f>#REF!*BQ39*$B$45</f>
        <v>#REF!</v>
      </c>
      <c r="BR26" s="24" t="e">
        <f>#REF!*BR39*$B$45</f>
        <v>#REF!</v>
      </c>
      <c r="BS26" s="24" t="e">
        <f>#REF!*BS39*$B$45</f>
        <v>#REF!</v>
      </c>
      <c r="BT26" s="24" t="e">
        <f>#REF!*BT39*$B$45</f>
        <v>#REF!</v>
      </c>
      <c r="BU26" s="24" t="e">
        <f>#REF!*BU39*$B$45</f>
        <v>#REF!</v>
      </c>
      <c r="BV26" s="24" t="e">
        <f>#REF!*BV39*$B$45</f>
        <v>#REF!</v>
      </c>
      <c r="BW26" s="25" t="s">
        <v>21</v>
      </c>
      <c r="BX26" s="25">
        <v>7.580996589617279</v>
      </c>
      <c r="BY26" s="23">
        <v>0.35</v>
      </c>
      <c r="BZ26" s="24">
        <f>$BY$26*$B$45*BZ39</f>
        <v>0</v>
      </c>
      <c r="CA26" s="25" t="s">
        <v>21</v>
      </c>
      <c r="CB26" s="25">
        <v>7.580996589617279</v>
      </c>
      <c r="CC26" s="23">
        <v>0.35</v>
      </c>
      <c r="CD26" s="24">
        <f>$CC$26*$B$45*CD39</f>
        <v>0</v>
      </c>
      <c r="CE26" s="22" t="s">
        <v>75</v>
      </c>
      <c r="CF26" s="25">
        <v>7.580996589617279</v>
      </c>
      <c r="CG26" s="25">
        <v>0.05</v>
      </c>
      <c r="CH26" s="24">
        <f>$CG$26*$B$45*CH39</f>
        <v>62.34000000000001</v>
      </c>
      <c r="CI26" s="24">
        <f>$CG$26*$B$45*CI39</f>
        <v>63.48000000000001</v>
      </c>
      <c r="CJ26" s="24">
        <f>$CG$26*$B$45*CJ39</f>
        <v>62.28000000000001</v>
      </c>
      <c r="CK26" s="25">
        <v>7.580996589617279</v>
      </c>
      <c r="CL26" s="25">
        <v>0.05</v>
      </c>
      <c r="CM26" s="24">
        <f aca="true" t="shared" si="56" ref="CM26:CS26">$CL$26*CM39*$B$45</f>
        <v>202.68</v>
      </c>
      <c r="CN26" s="24">
        <f t="shared" si="56"/>
        <v>258.42</v>
      </c>
      <c r="CO26" s="24">
        <f t="shared" si="56"/>
        <v>311.58</v>
      </c>
      <c r="CP26" s="24">
        <f t="shared" si="56"/>
        <v>353.28</v>
      </c>
      <c r="CQ26" s="24">
        <f t="shared" si="56"/>
        <v>196.38000000000002</v>
      </c>
      <c r="CR26" s="24">
        <f t="shared" si="56"/>
        <v>84.84</v>
      </c>
      <c r="CS26" s="24">
        <f t="shared" si="56"/>
        <v>84</v>
      </c>
    </row>
    <row r="27" spans="1:97" ht="48.75" customHeight="1">
      <c r="A27" s="45" t="s">
        <v>36</v>
      </c>
      <c r="B27" s="45"/>
      <c r="C27" s="45"/>
      <c r="D27" s="45"/>
      <c r="E27" s="45"/>
      <c r="F27" s="45"/>
      <c r="G27" s="26" t="s">
        <v>22</v>
      </c>
      <c r="H27" s="5">
        <v>2.067544524441076</v>
      </c>
      <c r="I27" s="23">
        <v>0.04</v>
      </c>
      <c r="J27" s="24">
        <f aca="true" t="shared" si="57" ref="J27:X27">$I$27*J39*$B$45</f>
        <v>285.12</v>
      </c>
      <c r="K27" s="24">
        <f t="shared" si="57"/>
        <v>428.25600000000003</v>
      </c>
      <c r="L27" s="24">
        <f t="shared" si="57"/>
        <v>0</v>
      </c>
      <c r="M27" s="24">
        <f t="shared" si="57"/>
        <v>0</v>
      </c>
      <c r="N27" s="24">
        <f t="shared" si="57"/>
        <v>0</v>
      </c>
      <c r="O27" s="24">
        <f t="shared" si="57"/>
        <v>0</v>
      </c>
      <c r="P27" s="24">
        <f t="shared" si="57"/>
        <v>0</v>
      </c>
      <c r="Q27" s="24">
        <f t="shared" si="57"/>
        <v>0</v>
      </c>
      <c r="R27" s="24">
        <f t="shared" si="57"/>
        <v>0</v>
      </c>
      <c r="S27" s="24">
        <f t="shared" si="57"/>
        <v>0</v>
      </c>
      <c r="T27" s="24">
        <f t="shared" si="57"/>
        <v>0</v>
      </c>
      <c r="U27" s="24">
        <f t="shared" si="57"/>
        <v>0</v>
      </c>
      <c r="V27" s="24">
        <f t="shared" si="57"/>
        <v>0</v>
      </c>
      <c r="W27" s="24">
        <f t="shared" si="57"/>
        <v>0</v>
      </c>
      <c r="X27" s="24">
        <f t="shared" si="57"/>
        <v>0</v>
      </c>
      <c r="Y27" s="27" t="s">
        <v>22</v>
      </c>
      <c r="Z27" s="9">
        <v>2.067544524441076</v>
      </c>
      <c r="AA27" s="23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26" t="s">
        <v>22</v>
      </c>
      <c r="AH27" s="9">
        <v>2.067544524441076</v>
      </c>
      <c r="AI27" s="23">
        <v>0.04</v>
      </c>
      <c r="AJ27" s="24">
        <f aca="true" t="shared" si="58" ref="AJ27:AO27">$AI$27*$B$45*AJ39</f>
        <v>70.65599999999999</v>
      </c>
      <c r="AK27" s="24">
        <f t="shared" si="58"/>
        <v>69.36</v>
      </c>
      <c r="AL27" s="24">
        <f t="shared" si="58"/>
        <v>48.816</v>
      </c>
      <c r="AM27" s="24">
        <f t="shared" si="58"/>
        <v>0</v>
      </c>
      <c r="AN27" s="24">
        <f t="shared" si="58"/>
        <v>0</v>
      </c>
      <c r="AO27" s="24">
        <f t="shared" si="58"/>
        <v>0</v>
      </c>
      <c r="AP27" s="9">
        <v>2.067544524441076</v>
      </c>
      <c r="AQ27" s="24" t="e">
        <f>#REF!*AQ39*$B$45</f>
        <v>#REF!</v>
      </c>
      <c r="AR27" s="24" t="e">
        <f>#REF!*AR39*$B$45</f>
        <v>#REF!</v>
      </c>
      <c r="AS27" s="24" t="e">
        <f>#REF!*AS39*$B$45</f>
        <v>#REF!</v>
      </c>
      <c r="AT27" s="24" t="e">
        <f>#REF!*AT39*$B$45</f>
        <v>#REF!</v>
      </c>
      <c r="AU27" s="24" t="e">
        <f>#REF!*AU39*$B$45</f>
        <v>#REF!</v>
      </c>
      <c r="AV27" s="24" t="e">
        <f>#REF!*AV39*$B$45</f>
        <v>#REF!</v>
      </c>
      <c r="AW27" s="24" t="e">
        <f>#REF!*AW39*$B$45</f>
        <v>#REF!</v>
      </c>
      <c r="AX27" s="24" t="e">
        <f>#REF!*AX39*$B$45</f>
        <v>#REF!</v>
      </c>
      <c r="AY27" s="24" t="e">
        <f>#REF!*AY39*$B$45</f>
        <v>#REF!</v>
      </c>
      <c r="AZ27" s="24" t="e">
        <f>#REF!*AZ39*$B$45</f>
        <v>#REF!</v>
      </c>
      <c r="BA27" s="24" t="e">
        <f>#REF!*BA39*$B$45</f>
        <v>#REF!</v>
      </c>
      <c r="BB27" s="24" t="e">
        <f>#REF!*BB39*$B$45</f>
        <v>#REF!</v>
      </c>
      <c r="BC27" s="24" t="e">
        <f>#REF!*BC39*$B$45</f>
        <v>#REF!</v>
      </c>
      <c r="BD27" s="24" t="e">
        <f>#REF!*BD39*$B$45</f>
        <v>#REF!</v>
      </c>
      <c r="BE27" s="24" t="e">
        <f>#REF!*BE39*$B$45</f>
        <v>#REF!</v>
      </c>
      <c r="BF27" s="24" t="e">
        <f>#REF!*BF39*$B$45</f>
        <v>#REF!</v>
      </c>
      <c r="BG27" s="24" t="e">
        <f>#REF!*BG39*$B$45</f>
        <v>#REF!</v>
      </c>
      <c r="BH27" s="24" t="e">
        <f>#REF!*BH39*$B$45</f>
        <v>#REF!</v>
      </c>
      <c r="BI27" s="24" t="e">
        <f>#REF!*BI39*$B$45</f>
        <v>#REF!</v>
      </c>
      <c r="BJ27" s="24" t="e">
        <f>#REF!*BJ39*$B$45</f>
        <v>#REF!</v>
      </c>
      <c r="BK27" s="24" t="e">
        <f>#REF!*BK39*$B$45</f>
        <v>#REF!</v>
      </c>
      <c r="BL27" s="24" t="e">
        <f>#REF!*BL39*$B$45</f>
        <v>#REF!</v>
      </c>
      <c r="BM27" s="24" t="e">
        <f>#REF!*BM39*$B$45</f>
        <v>#REF!</v>
      </c>
      <c r="BN27" s="24" t="e">
        <f>#REF!*BN39*$B$45</f>
        <v>#REF!</v>
      </c>
      <c r="BO27" s="24" t="e">
        <f>#REF!*BO39*$B$45</f>
        <v>#REF!</v>
      </c>
      <c r="BP27" s="24" t="e">
        <f>#REF!*BP39*$B$45</f>
        <v>#REF!</v>
      </c>
      <c r="BQ27" s="24" t="e">
        <f>#REF!*BQ39*$B$45</f>
        <v>#REF!</v>
      </c>
      <c r="BR27" s="24" t="e">
        <f>#REF!*BR39*$B$45</f>
        <v>#REF!</v>
      </c>
      <c r="BS27" s="24" t="e">
        <f>#REF!*BS39*$B$45</f>
        <v>#REF!</v>
      </c>
      <c r="BT27" s="24" t="e">
        <f>#REF!*BT39*$B$45</f>
        <v>#REF!</v>
      </c>
      <c r="BU27" s="24" t="e">
        <f>#REF!*BU39*$B$45</f>
        <v>#REF!</v>
      </c>
      <c r="BV27" s="24" t="e">
        <f>#REF!*BV39*$B$45</f>
        <v>#REF!</v>
      </c>
      <c r="BW27" s="27" t="s">
        <v>22</v>
      </c>
      <c r="BX27" s="9">
        <v>2.067544524441076</v>
      </c>
      <c r="BY27" s="23">
        <v>0.04</v>
      </c>
      <c r="BZ27" s="24">
        <f>$BY$27*$B$45*BZ39</f>
        <v>0</v>
      </c>
      <c r="CA27" s="27" t="s">
        <v>22</v>
      </c>
      <c r="CB27" s="9">
        <v>2.067544524441076</v>
      </c>
      <c r="CC27" s="23">
        <v>0.04</v>
      </c>
      <c r="CD27" s="24">
        <f>$CC$27*$B$45*CD39</f>
        <v>0</v>
      </c>
      <c r="CE27" s="26" t="s">
        <v>22</v>
      </c>
      <c r="CF27" s="9">
        <v>2.067544524441076</v>
      </c>
      <c r="CG27" s="25">
        <v>0.04</v>
      </c>
      <c r="CH27" s="24">
        <f>$CG$27*$B$45*CH39</f>
        <v>49.872</v>
      </c>
      <c r="CI27" s="24">
        <f>$CG$27*$B$45*CI39</f>
        <v>50.784</v>
      </c>
      <c r="CJ27" s="24">
        <f>$CG$27*$B$45*CJ39</f>
        <v>49.824</v>
      </c>
      <c r="CK27" s="9">
        <v>2.067544524441076</v>
      </c>
      <c r="CL27" s="25">
        <v>0.04</v>
      </c>
      <c r="CM27" s="24">
        <f aca="true" t="shared" si="59" ref="CM27:CS27">$CL$27*CM39*$B$45</f>
        <v>162.144</v>
      </c>
      <c r="CN27" s="24">
        <f t="shared" si="59"/>
        <v>206.73600000000002</v>
      </c>
      <c r="CO27" s="24">
        <f t="shared" si="59"/>
        <v>249.26399999999998</v>
      </c>
      <c r="CP27" s="24">
        <f t="shared" si="59"/>
        <v>282.624</v>
      </c>
      <c r="CQ27" s="24">
        <f t="shared" si="59"/>
        <v>157.104</v>
      </c>
      <c r="CR27" s="24">
        <f t="shared" si="59"/>
        <v>67.87200000000001</v>
      </c>
      <c r="CS27" s="24">
        <f t="shared" si="59"/>
        <v>67.2</v>
      </c>
    </row>
    <row r="28" spans="1:97" ht="72.75" customHeight="1">
      <c r="A28" s="45" t="s">
        <v>37</v>
      </c>
      <c r="B28" s="45"/>
      <c r="C28" s="45"/>
      <c r="D28" s="45"/>
      <c r="E28" s="45"/>
      <c r="F28" s="45"/>
      <c r="G28" s="22" t="s">
        <v>75</v>
      </c>
      <c r="H28" s="22">
        <v>23.776762031072376</v>
      </c>
      <c r="I28" s="23">
        <v>6.93</v>
      </c>
      <c r="J28" s="24">
        <f aca="true" t="shared" si="60" ref="J28:X28">$I$28*J39*$B$45</f>
        <v>49397.04</v>
      </c>
      <c r="K28" s="24">
        <f t="shared" si="60"/>
        <v>74195.352</v>
      </c>
      <c r="L28" s="24">
        <f t="shared" si="60"/>
        <v>0</v>
      </c>
      <c r="M28" s="24">
        <f t="shared" si="60"/>
        <v>0</v>
      </c>
      <c r="N28" s="24">
        <f t="shared" si="60"/>
        <v>0</v>
      </c>
      <c r="O28" s="24">
        <f t="shared" si="60"/>
        <v>0</v>
      </c>
      <c r="P28" s="24">
        <f t="shared" si="60"/>
        <v>0</v>
      </c>
      <c r="Q28" s="24">
        <f t="shared" si="60"/>
        <v>0</v>
      </c>
      <c r="R28" s="24">
        <f t="shared" si="60"/>
        <v>0</v>
      </c>
      <c r="S28" s="24">
        <f t="shared" si="60"/>
        <v>0</v>
      </c>
      <c r="T28" s="24">
        <f t="shared" si="60"/>
        <v>0</v>
      </c>
      <c r="U28" s="24">
        <f t="shared" si="60"/>
        <v>0</v>
      </c>
      <c r="V28" s="24">
        <f t="shared" si="60"/>
        <v>0</v>
      </c>
      <c r="W28" s="24">
        <f t="shared" si="60"/>
        <v>0</v>
      </c>
      <c r="X28" s="24">
        <f t="shared" si="60"/>
        <v>0</v>
      </c>
      <c r="Y28" s="25" t="s">
        <v>21</v>
      </c>
      <c r="Z28" s="25">
        <v>23.776762031072376</v>
      </c>
      <c r="AA28" s="23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22" t="s">
        <v>75</v>
      </c>
      <c r="AH28" s="25">
        <v>23.776762031072376</v>
      </c>
      <c r="AI28" s="23">
        <v>2.48</v>
      </c>
      <c r="AJ28" s="24">
        <f aca="true" t="shared" si="61" ref="AJ28:AO28">$AI$28*$B$45*AJ39</f>
        <v>4380.672</v>
      </c>
      <c r="AK28" s="24">
        <f t="shared" si="61"/>
        <v>4300.32</v>
      </c>
      <c r="AL28" s="24">
        <f t="shared" si="61"/>
        <v>3026.592</v>
      </c>
      <c r="AM28" s="24">
        <f t="shared" si="61"/>
        <v>0</v>
      </c>
      <c r="AN28" s="24">
        <f t="shared" si="61"/>
        <v>0</v>
      </c>
      <c r="AO28" s="24">
        <f t="shared" si="61"/>
        <v>0</v>
      </c>
      <c r="AP28" s="25">
        <v>23.776762031072376</v>
      </c>
      <c r="AQ28" s="24" t="e">
        <f>#REF!*AQ39*$B$45</f>
        <v>#REF!</v>
      </c>
      <c r="AR28" s="24" t="e">
        <f>#REF!*AR39*$B$45</f>
        <v>#REF!</v>
      </c>
      <c r="AS28" s="24" t="e">
        <f>#REF!*AS39*$B$45</f>
        <v>#REF!</v>
      </c>
      <c r="AT28" s="24" t="e">
        <f>#REF!*AT39*$B$45</f>
        <v>#REF!</v>
      </c>
      <c r="AU28" s="24" t="e">
        <f>#REF!*AU39*$B$45</f>
        <v>#REF!</v>
      </c>
      <c r="AV28" s="24" t="e">
        <f>#REF!*AV39*$B$45</f>
        <v>#REF!</v>
      </c>
      <c r="AW28" s="24" t="e">
        <f>#REF!*AW39*$B$45</f>
        <v>#REF!</v>
      </c>
      <c r="AX28" s="24" t="e">
        <f>#REF!*AX39*$B$45</f>
        <v>#REF!</v>
      </c>
      <c r="AY28" s="24" t="e">
        <f>#REF!*AY39*$B$45</f>
        <v>#REF!</v>
      </c>
      <c r="AZ28" s="24" t="e">
        <f>#REF!*AZ39*$B$45</f>
        <v>#REF!</v>
      </c>
      <c r="BA28" s="24" t="e">
        <f>#REF!*BA39*$B$45</f>
        <v>#REF!</v>
      </c>
      <c r="BB28" s="24" t="e">
        <f>#REF!*BB39*$B$45</f>
        <v>#REF!</v>
      </c>
      <c r="BC28" s="24" t="e">
        <f>#REF!*BC39*$B$45</f>
        <v>#REF!</v>
      </c>
      <c r="BD28" s="24" t="e">
        <f>#REF!*BD39*$B$45</f>
        <v>#REF!</v>
      </c>
      <c r="BE28" s="24" t="e">
        <f>#REF!*BE39*$B$45</f>
        <v>#REF!</v>
      </c>
      <c r="BF28" s="24" t="e">
        <f>#REF!*BF39*$B$45</f>
        <v>#REF!</v>
      </c>
      <c r="BG28" s="24" t="e">
        <f>#REF!*BG39*$B$45</f>
        <v>#REF!</v>
      </c>
      <c r="BH28" s="24" t="e">
        <f>#REF!*BH39*$B$45</f>
        <v>#REF!</v>
      </c>
      <c r="BI28" s="24" t="e">
        <f>#REF!*BI39*$B$45</f>
        <v>#REF!</v>
      </c>
      <c r="BJ28" s="24" t="e">
        <f>#REF!*BJ39*$B$45</f>
        <v>#REF!</v>
      </c>
      <c r="BK28" s="24" t="e">
        <f>#REF!*BK39*$B$45</f>
        <v>#REF!</v>
      </c>
      <c r="BL28" s="24" t="e">
        <f>#REF!*BL39*$B$45</f>
        <v>#REF!</v>
      </c>
      <c r="BM28" s="24" t="e">
        <f>#REF!*BM39*$B$45</f>
        <v>#REF!</v>
      </c>
      <c r="BN28" s="24" t="e">
        <f>#REF!*BN39*$B$45</f>
        <v>#REF!</v>
      </c>
      <c r="BO28" s="24" t="e">
        <f>#REF!*BO39*$B$45</f>
        <v>#REF!</v>
      </c>
      <c r="BP28" s="24" t="e">
        <f>#REF!*BP39*$B$45</f>
        <v>#REF!</v>
      </c>
      <c r="BQ28" s="24" t="e">
        <f>#REF!*BQ39*$B$45</f>
        <v>#REF!</v>
      </c>
      <c r="BR28" s="24" t="e">
        <f>#REF!*BR39*$B$45</f>
        <v>#REF!</v>
      </c>
      <c r="BS28" s="24" t="e">
        <f>#REF!*BS39*$B$45</f>
        <v>#REF!</v>
      </c>
      <c r="BT28" s="24" t="e">
        <f>#REF!*BT39*$B$45</f>
        <v>#REF!</v>
      </c>
      <c r="BU28" s="24" t="e">
        <f>#REF!*BU39*$B$45</f>
        <v>#REF!</v>
      </c>
      <c r="BV28" s="24" t="e">
        <f>#REF!*BV39*$B$45</f>
        <v>#REF!</v>
      </c>
      <c r="BW28" s="25" t="s">
        <v>21</v>
      </c>
      <c r="BX28" s="25">
        <v>23.776762031072376</v>
      </c>
      <c r="BY28" s="23">
        <v>5.21</v>
      </c>
      <c r="BZ28" s="24">
        <f>$BY$28*$B$45*BZ39</f>
        <v>0</v>
      </c>
      <c r="CA28" s="25" t="s">
        <v>21</v>
      </c>
      <c r="CB28" s="25">
        <v>23.776762031072376</v>
      </c>
      <c r="CC28" s="23">
        <v>4.75</v>
      </c>
      <c r="CD28" s="24">
        <f>$CC$28*$B$45*CD39</f>
        <v>0</v>
      </c>
      <c r="CE28" s="22" t="s">
        <v>75</v>
      </c>
      <c r="CF28" s="25">
        <v>23.776762031072376</v>
      </c>
      <c r="CG28" s="25">
        <v>0.43</v>
      </c>
      <c r="CH28" s="24">
        <f>$CG$28*$B$45*CH39</f>
        <v>536.124</v>
      </c>
      <c r="CI28" s="24">
        <f>$CG$28*$B$45*CI39</f>
        <v>545.928</v>
      </c>
      <c r="CJ28" s="24">
        <f>$CG$28*$B$45*CJ39</f>
        <v>535.608</v>
      </c>
      <c r="CK28" s="25">
        <v>23.776762031072376</v>
      </c>
      <c r="CL28" s="25">
        <v>0.43</v>
      </c>
      <c r="CM28" s="24">
        <f aca="true" t="shared" si="62" ref="CM28:CS28">$CL$28*CM39*$B$45</f>
        <v>1743.0479999999998</v>
      </c>
      <c r="CN28" s="24">
        <f t="shared" si="62"/>
        <v>2222.412</v>
      </c>
      <c r="CO28" s="24">
        <f t="shared" si="62"/>
        <v>2679.5879999999997</v>
      </c>
      <c r="CP28" s="24">
        <f t="shared" si="62"/>
        <v>3038.2079999999996</v>
      </c>
      <c r="CQ28" s="24">
        <f t="shared" si="62"/>
        <v>1688.868</v>
      </c>
      <c r="CR28" s="24">
        <f t="shared" si="62"/>
        <v>729.624</v>
      </c>
      <c r="CS28" s="24">
        <f t="shared" si="62"/>
        <v>722.4</v>
      </c>
    </row>
    <row r="29" spans="1:97" ht="12.75">
      <c r="A29" s="50" t="s">
        <v>23</v>
      </c>
      <c r="B29" s="50"/>
      <c r="C29" s="50"/>
      <c r="D29" s="50"/>
      <c r="E29" s="50"/>
      <c r="F29" s="50"/>
      <c r="G29" s="16"/>
      <c r="H29" s="28">
        <f>SUM(H30:H32)</f>
        <v>14.81716559302766</v>
      </c>
      <c r="I29" s="29">
        <f aca="true" t="shared" si="63" ref="I29:X29">SUM(I30:I35)</f>
        <v>4.21</v>
      </c>
      <c r="J29" s="19">
        <f t="shared" si="63"/>
        <v>30008.879999999994</v>
      </c>
      <c r="K29" s="19">
        <f t="shared" si="63"/>
        <v>45073.944</v>
      </c>
      <c r="L29" s="19">
        <f t="shared" si="63"/>
        <v>0</v>
      </c>
      <c r="M29" s="19">
        <f t="shared" si="63"/>
        <v>0</v>
      </c>
      <c r="N29" s="19">
        <f t="shared" si="63"/>
        <v>0</v>
      </c>
      <c r="O29" s="19">
        <f t="shared" si="63"/>
        <v>0</v>
      </c>
      <c r="P29" s="19">
        <f t="shared" si="63"/>
        <v>0</v>
      </c>
      <c r="Q29" s="19">
        <f t="shared" si="63"/>
        <v>0</v>
      </c>
      <c r="R29" s="19">
        <f t="shared" si="63"/>
        <v>0</v>
      </c>
      <c r="S29" s="30" t="e">
        <f>SUM(S30:S35)</f>
        <v>#REF!</v>
      </c>
      <c r="T29" s="30" t="e">
        <f>SUM(T30:T35)</f>
        <v>#REF!</v>
      </c>
      <c r="U29" s="30" t="e">
        <f>SUM(U30:U35)</f>
        <v>#REF!</v>
      </c>
      <c r="V29" s="30" t="e">
        <f>SUM(V30:V35)</f>
        <v>#REF!</v>
      </c>
      <c r="W29" s="30" t="e">
        <f>SUM(W30:W35)</f>
        <v>#REF!</v>
      </c>
      <c r="X29" s="19">
        <f t="shared" si="63"/>
        <v>0</v>
      </c>
      <c r="Y29" s="20"/>
      <c r="Z29" s="30">
        <f>SUM(Z30:Z32)</f>
        <v>14.81716559302766</v>
      </c>
      <c r="AA29" s="29">
        <f aca="true" t="shared" si="64" ref="AA29:AF29">SUM(AA30:AA35)</f>
        <v>3.15</v>
      </c>
      <c r="AB29" s="19">
        <f t="shared" si="64"/>
        <v>0</v>
      </c>
      <c r="AC29" s="30">
        <f t="shared" si="64"/>
        <v>0</v>
      </c>
      <c r="AD29" s="19">
        <f t="shared" si="64"/>
        <v>0</v>
      </c>
      <c r="AE29" s="19">
        <f t="shared" si="64"/>
        <v>0</v>
      </c>
      <c r="AF29" s="19">
        <f t="shared" si="64"/>
        <v>0</v>
      </c>
      <c r="AG29" s="16"/>
      <c r="AH29" s="30">
        <f>SUM(AH30:AH32)</f>
        <v>14.81716559302766</v>
      </c>
      <c r="AI29" s="29">
        <f aca="true" t="shared" si="65" ref="AI29:AO29">SUM(AI30:AI35)</f>
        <v>4.589999999999999</v>
      </c>
      <c r="AJ29" s="19">
        <f t="shared" si="65"/>
        <v>8107.775999999999</v>
      </c>
      <c r="AK29" s="19">
        <f t="shared" si="65"/>
        <v>7959.0599999999995</v>
      </c>
      <c r="AL29" s="19">
        <f t="shared" si="65"/>
        <v>5601.6359999999995</v>
      </c>
      <c r="AM29" s="19">
        <f t="shared" si="65"/>
        <v>0</v>
      </c>
      <c r="AN29" s="19">
        <f t="shared" si="65"/>
        <v>0</v>
      </c>
      <c r="AO29" s="19">
        <f t="shared" si="65"/>
        <v>0</v>
      </c>
      <c r="AP29" s="30">
        <f>SUM(AP30:AP32)</f>
        <v>14.81716559302766</v>
      </c>
      <c r="AQ29" s="30" t="e">
        <f aca="true" t="shared" si="66" ref="AQ29:AV29">SUM(AQ30:AQ35)</f>
        <v>#REF!</v>
      </c>
      <c r="AR29" s="30" t="e">
        <f t="shared" si="66"/>
        <v>#REF!</v>
      </c>
      <c r="AS29" s="30" t="e">
        <f t="shared" si="66"/>
        <v>#REF!</v>
      </c>
      <c r="AT29" s="30" t="e">
        <f t="shared" si="66"/>
        <v>#REF!</v>
      </c>
      <c r="AU29" s="30" t="e">
        <f t="shared" si="66"/>
        <v>#REF!</v>
      </c>
      <c r="AV29" s="30" t="e">
        <f t="shared" si="66"/>
        <v>#REF!</v>
      </c>
      <c r="AW29" s="30" t="e">
        <f aca="true" t="shared" si="67" ref="AW29:BB29">SUM(AW30:AW35)</f>
        <v>#REF!</v>
      </c>
      <c r="AX29" s="30" t="e">
        <f t="shared" si="67"/>
        <v>#REF!</v>
      </c>
      <c r="AY29" s="30" t="e">
        <f t="shared" si="67"/>
        <v>#REF!</v>
      </c>
      <c r="AZ29" s="30" t="e">
        <f t="shared" si="67"/>
        <v>#REF!</v>
      </c>
      <c r="BA29" s="30" t="e">
        <f t="shared" si="67"/>
        <v>#REF!</v>
      </c>
      <c r="BB29" s="30" t="e">
        <f t="shared" si="67"/>
        <v>#REF!</v>
      </c>
      <c r="BC29" s="30" t="e">
        <f aca="true" t="shared" si="68" ref="BC29:BV29">SUM(BC30:BC35)</f>
        <v>#REF!</v>
      </c>
      <c r="BD29" s="30" t="e">
        <f t="shared" si="68"/>
        <v>#REF!</v>
      </c>
      <c r="BE29" s="30" t="e">
        <f t="shared" si="68"/>
        <v>#REF!</v>
      </c>
      <c r="BF29" s="30" t="e">
        <f t="shared" si="68"/>
        <v>#REF!</v>
      </c>
      <c r="BG29" s="30" t="e">
        <f t="shared" si="68"/>
        <v>#REF!</v>
      </c>
      <c r="BH29" s="30" t="e">
        <f t="shared" si="68"/>
        <v>#REF!</v>
      </c>
      <c r="BI29" s="30" t="e">
        <f t="shared" si="68"/>
        <v>#REF!</v>
      </c>
      <c r="BJ29" s="30" t="e">
        <f t="shared" si="68"/>
        <v>#REF!</v>
      </c>
      <c r="BK29" s="30" t="e">
        <f t="shared" si="68"/>
        <v>#REF!</v>
      </c>
      <c r="BL29" s="30" t="e">
        <f t="shared" si="68"/>
        <v>#REF!</v>
      </c>
      <c r="BM29" s="30" t="e">
        <f t="shared" si="68"/>
        <v>#REF!</v>
      </c>
      <c r="BN29" s="30" t="e">
        <f t="shared" si="68"/>
        <v>#REF!</v>
      </c>
      <c r="BO29" s="30" t="e">
        <f t="shared" si="68"/>
        <v>#REF!</v>
      </c>
      <c r="BP29" s="30" t="e">
        <f t="shared" si="68"/>
        <v>#REF!</v>
      </c>
      <c r="BQ29" s="30" t="e">
        <f t="shared" si="68"/>
        <v>#REF!</v>
      </c>
      <c r="BR29" s="30" t="e">
        <f t="shared" si="68"/>
        <v>#REF!</v>
      </c>
      <c r="BS29" s="30" t="e">
        <f t="shared" si="68"/>
        <v>#REF!</v>
      </c>
      <c r="BT29" s="30" t="e">
        <f t="shared" si="68"/>
        <v>#REF!</v>
      </c>
      <c r="BU29" s="30" t="e">
        <f t="shared" si="68"/>
        <v>#REF!</v>
      </c>
      <c r="BV29" s="30" t="e">
        <f t="shared" si="68"/>
        <v>#REF!</v>
      </c>
      <c r="BW29" s="20"/>
      <c r="BX29" s="30">
        <f>SUM(BX30:BX32)</f>
        <v>14.81716559302766</v>
      </c>
      <c r="BY29" s="29">
        <f>SUM(BY30:BY35)</f>
        <v>3.15</v>
      </c>
      <c r="BZ29" s="30">
        <f>SUM(BZ30:BZ35)</f>
        <v>0</v>
      </c>
      <c r="CA29" s="20"/>
      <c r="CB29" s="30">
        <f>SUM(CB30:CB32)</f>
        <v>14.81716559302766</v>
      </c>
      <c r="CC29" s="29">
        <f>SUM(CC30:CC35)</f>
        <v>3.15</v>
      </c>
      <c r="CD29" s="30">
        <f>SUM(CD30:CD35)</f>
        <v>0</v>
      </c>
      <c r="CE29" s="16"/>
      <c r="CF29" s="30">
        <f>SUM(CF30:CF32)</f>
        <v>14.81716559302766</v>
      </c>
      <c r="CG29" s="30">
        <f>SUM(CG30:CG35)</f>
        <v>1.5299999999999998</v>
      </c>
      <c r="CH29" s="30">
        <f>SUM(CH30:CH35)</f>
        <v>1907.604</v>
      </c>
      <c r="CI29" s="30">
        <f>SUM(CI30:CI35)</f>
        <v>1942.4879999999998</v>
      </c>
      <c r="CJ29" s="30">
        <f>SUM(CJ30:CJ35)</f>
        <v>1905.7679999999998</v>
      </c>
      <c r="CK29" s="30">
        <f>SUM(CK30:CK32)</f>
        <v>14.81716559302766</v>
      </c>
      <c r="CL29" s="30">
        <f>SUM(CL30:CL35)</f>
        <v>1.5299999999999998</v>
      </c>
      <c r="CM29" s="30">
        <f aca="true" t="shared" si="69" ref="CM29:CR29">SUM(CM30:CM35)</f>
        <v>6202.008</v>
      </c>
      <c r="CN29" s="30">
        <f t="shared" si="69"/>
        <v>7907.651999999999</v>
      </c>
      <c r="CO29" s="30">
        <f>SUM(CO30:CO35)</f>
        <v>9534.347999999998</v>
      </c>
      <c r="CP29" s="30">
        <f t="shared" si="69"/>
        <v>10810.367999999999</v>
      </c>
      <c r="CQ29" s="30">
        <f t="shared" si="69"/>
        <v>6009.228</v>
      </c>
      <c r="CR29" s="30">
        <f t="shared" si="69"/>
        <v>2596.104</v>
      </c>
      <c r="CS29" s="30">
        <f>SUM(CS30:CS35)</f>
        <v>2570.3999999999996</v>
      </c>
    </row>
    <row r="30" spans="1:97" ht="117" customHeight="1">
      <c r="A30" s="45" t="s">
        <v>38</v>
      </c>
      <c r="B30" s="45"/>
      <c r="C30" s="45"/>
      <c r="D30" s="45"/>
      <c r="E30" s="45"/>
      <c r="F30" s="45"/>
      <c r="G30" s="40" t="s">
        <v>76</v>
      </c>
      <c r="H30" s="5">
        <v>11.753978779840848</v>
      </c>
      <c r="I30" s="23">
        <v>1.83</v>
      </c>
      <c r="J30" s="24">
        <f aca="true" t="shared" si="70" ref="J30:X30">$I$30*J39*$B$45</f>
        <v>13044.24</v>
      </c>
      <c r="K30" s="24">
        <f t="shared" si="70"/>
        <v>19592.712</v>
      </c>
      <c r="L30" s="24">
        <f t="shared" si="70"/>
        <v>0</v>
      </c>
      <c r="M30" s="24">
        <f t="shared" si="70"/>
        <v>0</v>
      </c>
      <c r="N30" s="24">
        <f t="shared" si="70"/>
        <v>0</v>
      </c>
      <c r="O30" s="24">
        <f t="shared" si="70"/>
        <v>0</v>
      </c>
      <c r="P30" s="24">
        <f t="shared" si="70"/>
        <v>0</v>
      </c>
      <c r="Q30" s="24">
        <f t="shared" si="70"/>
        <v>0</v>
      </c>
      <c r="R30" s="24">
        <f t="shared" si="70"/>
        <v>0</v>
      </c>
      <c r="S30" s="24">
        <f t="shared" si="70"/>
        <v>0</v>
      </c>
      <c r="T30" s="24">
        <f t="shared" si="70"/>
        <v>0</v>
      </c>
      <c r="U30" s="24">
        <f t="shared" si="70"/>
        <v>0</v>
      </c>
      <c r="V30" s="24">
        <f t="shared" si="70"/>
        <v>0</v>
      </c>
      <c r="W30" s="24">
        <f t="shared" si="70"/>
        <v>0</v>
      </c>
      <c r="X30" s="24">
        <f t="shared" si="70"/>
        <v>0</v>
      </c>
      <c r="Y30" s="27" t="s">
        <v>24</v>
      </c>
      <c r="Z30" s="9">
        <v>11.753978779840848</v>
      </c>
      <c r="AA30" s="23">
        <v>1.36</v>
      </c>
      <c r="AB30" s="24">
        <f>$AA$30*AB39*$B$45</f>
        <v>0</v>
      </c>
      <c r="AC30" s="24">
        <f>$AA$30*AC39*$B$45</f>
        <v>0</v>
      </c>
      <c r="AD30" s="24">
        <f>$AA$30*AD39*$B$45</f>
        <v>0</v>
      </c>
      <c r="AE30" s="24">
        <f>$AA$30*AE39*$B$45</f>
        <v>0</v>
      </c>
      <c r="AF30" s="24">
        <f>$AA$30*AF39*$B$45</f>
        <v>0</v>
      </c>
      <c r="AG30" s="40" t="s">
        <v>76</v>
      </c>
      <c r="AH30" s="9">
        <v>11.753978779840848</v>
      </c>
      <c r="AI30" s="23">
        <v>2.34</v>
      </c>
      <c r="AJ30" s="24">
        <f aca="true" t="shared" si="71" ref="AJ30:AO30">$AI$30*$B$45*AJ39</f>
        <v>4133.375999999999</v>
      </c>
      <c r="AK30" s="24">
        <f t="shared" si="71"/>
        <v>4057.56</v>
      </c>
      <c r="AL30" s="24">
        <f t="shared" si="71"/>
        <v>2855.736</v>
      </c>
      <c r="AM30" s="24">
        <f t="shared" si="71"/>
        <v>0</v>
      </c>
      <c r="AN30" s="24">
        <f t="shared" si="71"/>
        <v>0</v>
      </c>
      <c r="AO30" s="24">
        <f t="shared" si="71"/>
        <v>0</v>
      </c>
      <c r="AP30" s="9">
        <v>11.753978779840848</v>
      </c>
      <c r="AQ30" s="24" t="e">
        <f>#REF!*AQ39*$B$45</f>
        <v>#REF!</v>
      </c>
      <c r="AR30" s="24" t="e">
        <f>#REF!*AR39*$B$45</f>
        <v>#REF!</v>
      </c>
      <c r="AS30" s="24" t="e">
        <f>#REF!*AS39*$B$45</f>
        <v>#REF!</v>
      </c>
      <c r="AT30" s="24" t="e">
        <f>#REF!*AT39*$B$45</f>
        <v>#REF!</v>
      </c>
      <c r="AU30" s="24" t="e">
        <f>#REF!*AU39*$B$45</f>
        <v>#REF!</v>
      </c>
      <c r="AV30" s="24" t="e">
        <f>#REF!*AV39*$B$45</f>
        <v>#REF!</v>
      </c>
      <c r="AW30" s="24" t="e">
        <f>#REF!*AW39*$B$45</f>
        <v>#REF!</v>
      </c>
      <c r="AX30" s="24" t="e">
        <f>#REF!*AX39*$B$45</f>
        <v>#REF!</v>
      </c>
      <c r="AY30" s="24" t="e">
        <f>#REF!*AY39*$B$45</f>
        <v>#REF!</v>
      </c>
      <c r="AZ30" s="24" t="e">
        <f>#REF!*AZ39*$B$45</f>
        <v>#REF!</v>
      </c>
      <c r="BA30" s="24" t="e">
        <f>#REF!*BA39*$B$45</f>
        <v>#REF!</v>
      </c>
      <c r="BB30" s="24" t="e">
        <f>#REF!*BB39*$B$45</f>
        <v>#REF!</v>
      </c>
      <c r="BC30" s="24" t="e">
        <f>#REF!*BC39*$B$45</f>
        <v>#REF!</v>
      </c>
      <c r="BD30" s="24" t="e">
        <f>#REF!*BD39*$B$45</f>
        <v>#REF!</v>
      </c>
      <c r="BE30" s="24" t="e">
        <f>#REF!*BE39*$B$45</f>
        <v>#REF!</v>
      </c>
      <c r="BF30" s="24" t="e">
        <f>#REF!*BF39*$B$45</f>
        <v>#REF!</v>
      </c>
      <c r="BG30" s="24" t="e">
        <f>#REF!*BG39*$B$45</f>
        <v>#REF!</v>
      </c>
      <c r="BH30" s="24" t="e">
        <f>#REF!*BH39*$B$45</f>
        <v>#REF!</v>
      </c>
      <c r="BI30" s="24" t="e">
        <f>#REF!*BI39*$B$45</f>
        <v>#REF!</v>
      </c>
      <c r="BJ30" s="24" t="e">
        <f>#REF!*BJ39*$B$45</f>
        <v>#REF!</v>
      </c>
      <c r="BK30" s="24" t="e">
        <f>#REF!*BK39*$B$45</f>
        <v>#REF!</v>
      </c>
      <c r="BL30" s="24" t="e">
        <f>#REF!*BL39*$B$45</f>
        <v>#REF!</v>
      </c>
      <c r="BM30" s="24" t="e">
        <f>#REF!*BM39*$B$45</f>
        <v>#REF!</v>
      </c>
      <c r="BN30" s="24" t="e">
        <f>#REF!*BN39*$B$45</f>
        <v>#REF!</v>
      </c>
      <c r="BO30" s="24" t="e">
        <f>#REF!*BO39*$B$45</f>
        <v>#REF!</v>
      </c>
      <c r="BP30" s="24" t="e">
        <f>#REF!*BP39*$B$45</f>
        <v>#REF!</v>
      </c>
      <c r="BQ30" s="24" t="e">
        <f>#REF!*BQ39*$B$45</f>
        <v>#REF!</v>
      </c>
      <c r="BR30" s="24" t="e">
        <f>#REF!*BR39*$B$45</f>
        <v>#REF!</v>
      </c>
      <c r="BS30" s="24" t="e">
        <f>#REF!*BS39*$B$45</f>
        <v>#REF!</v>
      </c>
      <c r="BT30" s="24" t="e">
        <f>#REF!*BT39*$B$45</f>
        <v>#REF!</v>
      </c>
      <c r="BU30" s="24" t="e">
        <f>#REF!*BU39*$B$45</f>
        <v>#REF!</v>
      </c>
      <c r="BV30" s="24" t="e">
        <f>#REF!*BV39*$B$45</f>
        <v>#REF!</v>
      </c>
      <c r="BW30" s="27" t="s">
        <v>24</v>
      </c>
      <c r="BX30" s="9">
        <v>11.753978779840848</v>
      </c>
      <c r="BY30" s="23">
        <v>1.36</v>
      </c>
      <c r="BZ30" s="24">
        <f>$BY$30*$B$45*BZ39</f>
        <v>0</v>
      </c>
      <c r="CA30" s="27" t="s">
        <v>24</v>
      </c>
      <c r="CB30" s="9">
        <v>11.753978779840848</v>
      </c>
      <c r="CC30" s="23">
        <v>1.36</v>
      </c>
      <c r="CD30" s="24">
        <f>$CC$30*$B$45*CD39</f>
        <v>0</v>
      </c>
      <c r="CE30" s="40" t="s">
        <v>76</v>
      </c>
      <c r="CF30" s="9">
        <v>11.753978779840848</v>
      </c>
      <c r="CG30" s="25">
        <v>0</v>
      </c>
      <c r="CH30" s="24">
        <f>$CG$30*$B$45*CH39</f>
        <v>0</v>
      </c>
      <c r="CI30" s="24">
        <f>$CG$30*$B$45*CI39</f>
        <v>0</v>
      </c>
      <c r="CJ30" s="24">
        <f>$CG$30*$B$45*CJ39</f>
        <v>0</v>
      </c>
      <c r="CK30" s="9">
        <v>11.753978779840848</v>
      </c>
      <c r="CL30" s="25">
        <v>0</v>
      </c>
      <c r="CM30" s="24">
        <f aca="true" t="shared" si="72" ref="CM30:CS30">$CL$30*CM39*$B$45</f>
        <v>0</v>
      </c>
      <c r="CN30" s="24">
        <f t="shared" si="72"/>
        <v>0</v>
      </c>
      <c r="CO30" s="24">
        <f t="shared" si="72"/>
        <v>0</v>
      </c>
      <c r="CP30" s="24">
        <f t="shared" si="72"/>
        <v>0</v>
      </c>
      <c r="CQ30" s="24">
        <f t="shared" si="72"/>
        <v>0</v>
      </c>
      <c r="CR30" s="24">
        <f t="shared" si="72"/>
        <v>0</v>
      </c>
      <c r="CS30" s="24">
        <f t="shared" si="72"/>
        <v>0</v>
      </c>
    </row>
    <row r="31" spans="1:97" ht="72.75" customHeight="1">
      <c r="A31" s="45" t="s">
        <v>39</v>
      </c>
      <c r="B31" s="45"/>
      <c r="C31" s="45"/>
      <c r="D31" s="45"/>
      <c r="E31" s="45"/>
      <c r="F31" s="45"/>
      <c r="G31" s="40" t="s">
        <v>25</v>
      </c>
      <c r="H31" s="5">
        <v>2.2252747252747254</v>
      </c>
      <c r="I31" s="23">
        <v>1.19</v>
      </c>
      <c r="J31" s="24">
        <f aca="true" t="shared" si="73" ref="J31:X31">$I$31*J39*$B$45</f>
        <v>8482.32</v>
      </c>
      <c r="K31" s="24">
        <f t="shared" si="73"/>
        <v>12740.616000000002</v>
      </c>
      <c r="L31" s="24">
        <f t="shared" si="73"/>
        <v>0</v>
      </c>
      <c r="M31" s="24">
        <f t="shared" si="73"/>
        <v>0</v>
      </c>
      <c r="N31" s="24">
        <f t="shared" si="73"/>
        <v>0</v>
      </c>
      <c r="O31" s="24">
        <f t="shared" si="73"/>
        <v>0</v>
      </c>
      <c r="P31" s="24">
        <f t="shared" si="73"/>
        <v>0</v>
      </c>
      <c r="Q31" s="24">
        <f t="shared" si="73"/>
        <v>0</v>
      </c>
      <c r="R31" s="24">
        <f t="shared" si="73"/>
        <v>0</v>
      </c>
      <c r="S31" s="24">
        <f t="shared" si="73"/>
        <v>0</v>
      </c>
      <c r="T31" s="24">
        <f t="shared" si="73"/>
        <v>0</v>
      </c>
      <c r="U31" s="24">
        <f t="shared" si="73"/>
        <v>0</v>
      </c>
      <c r="V31" s="24">
        <f t="shared" si="73"/>
        <v>0</v>
      </c>
      <c r="W31" s="24">
        <f t="shared" si="73"/>
        <v>0</v>
      </c>
      <c r="X31" s="24">
        <f t="shared" si="73"/>
        <v>0</v>
      </c>
      <c r="Y31" s="27" t="s">
        <v>25</v>
      </c>
      <c r="Z31" s="9">
        <v>2.2252747252747254</v>
      </c>
      <c r="AA31" s="23">
        <v>0.89</v>
      </c>
      <c r="AB31" s="24">
        <f>$AA$31*AB39*$B$45</f>
        <v>0</v>
      </c>
      <c r="AC31" s="24">
        <f>$AA$31*AC39*$B$45</f>
        <v>0</v>
      </c>
      <c r="AD31" s="24">
        <f>$AA$31*AD39*$B$45</f>
        <v>0</v>
      </c>
      <c r="AE31" s="24">
        <f>$AA$31*AE39*$B$45</f>
        <v>0</v>
      </c>
      <c r="AF31" s="24">
        <f>$AA$31*AF39*$B$45</f>
        <v>0</v>
      </c>
      <c r="AG31" s="40" t="s">
        <v>25</v>
      </c>
      <c r="AH31" s="9">
        <v>2.2252747252747254</v>
      </c>
      <c r="AI31" s="23">
        <v>0.97</v>
      </c>
      <c r="AJ31" s="24">
        <f aca="true" t="shared" si="74" ref="AJ31:AO31">$AI$31*$B$45*AJ39</f>
        <v>1713.408</v>
      </c>
      <c r="AK31" s="24">
        <f t="shared" si="74"/>
        <v>1681.98</v>
      </c>
      <c r="AL31" s="24">
        <f t="shared" si="74"/>
        <v>1183.788</v>
      </c>
      <c r="AM31" s="24">
        <f t="shared" si="74"/>
        <v>0</v>
      </c>
      <c r="AN31" s="24">
        <f t="shared" si="74"/>
        <v>0</v>
      </c>
      <c r="AO31" s="24">
        <f t="shared" si="74"/>
        <v>0</v>
      </c>
      <c r="AP31" s="9">
        <v>2.2252747252747254</v>
      </c>
      <c r="AQ31" s="24" t="e">
        <f>#REF!*AQ39*$B$45</f>
        <v>#REF!</v>
      </c>
      <c r="AR31" s="24" t="e">
        <f>#REF!*AR39*$B$45</f>
        <v>#REF!</v>
      </c>
      <c r="AS31" s="24" t="e">
        <f>#REF!*AS39*$B$45</f>
        <v>#REF!</v>
      </c>
      <c r="AT31" s="24" t="e">
        <f>#REF!*AT39*$B$45</f>
        <v>#REF!</v>
      </c>
      <c r="AU31" s="24" t="e">
        <f>#REF!*AU39*$B$45</f>
        <v>#REF!</v>
      </c>
      <c r="AV31" s="24" t="e">
        <f>#REF!*AV39*$B$45</f>
        <v>#REF!</v>
      </c>
      <c r="AW31" s="24" t="e">
        <f>#REF!*AW39*$B$45</f>
        <v>#REF!</v>
      </c>
      <c r="AX31" s="24" t="e">
        <f>#REF!*AX39*$B$45</f>
        <v>#REF!</v>
      </c>
      <c r="AY31" s="24" t="e">
        <f>#REF!*AY39*$B$45</f>
        <v>#REF!</v>
      </c>
      <c r="AZ31" s="24" t="e">
        <f>#REF!*AZ39*$B$45</f>
        <v>#REF!</v>
      </c>
      <c r="BA31" s="24" t="e">
        <f>#REF!*BA39*$B$45</f>
        <v>#REF!</v>
      </c>
      <c r="BB31" s="24" t="e">
        <f>#REF!*BB39*$B$45</f>
        <v>#REF!</v>
      </c>
      <c r="BC31" s="24" t="e">
        <f>#REF!*BC39*$B$45</f>
        <v>#REF!</v>
      </c>
      <c r="BD31" s="24" t="e">
        <f>#REF!*BD39*$B$45</f>
        <v>#REF!</v>
      </c>
      <c r="BE31" s="24" t="e">
        <f>#REF!*BE39*$B$45</f>
        <v>#REF!</v>
      </c>
      <c r="BF31" s="24" t="e">
        <f>#REF!*BF39*$B$45</f>
        <v>#REF!</v>
      </c>
      <c r="BG31" s="24" t="e">
        <f>#REF!*BG39*$B$45</f>
        <v>#REF!</v>
      </c>
      <c r="BH31" s="24" t="e">
        <f>#REF!*BH39*$B$45</f>
        <v>#REF!</v>
      </c>
      <c r="BI31" s="24" t="e">
        <f>#REF!*BI39*$B$45</f>
        <v>#REF!</v>
      </c>
      <c r="BJ31" s="24" t="e">
        <f>#REF!*BJ39*$B$45</f>
        <v>#REF!</v>
      </c>
      <c r="BK31" s="24" t="e">
        <f>#REF!*BK39*$B$45</f>
        <v>#REF!</v>
      </c>
      <c r="BL31" s="24" t="e">
        <f>#REF!*BL39*$B$45</f>
        <v>#REF!</v>
      </c>
      <c r="BM31" s="24" t="e">
        <f>#REF!*BM39*$B$45</f>
        <v>#REF!</v>
      </c>
      <c r="BN31" s="24" t="e">
        <f>#REF!*BN39*$B$45</f>
        <v>#REF!</v>
      </c>
      <c r="BO31" s="24" t="e">
        <f>#REF!*BO39*$B$45</f>
        <v>#REF!</v>
      </c>
      <c r="BP31" s="24" t="e">
        <f>#REF!*BP39*$B$45</f>
        <v>#REF!</v>
      </c>
      <c r="BQ31" s="24" t="e">
        <f>#REF!*BQ39*$B$45</f>
        <v>#REF!</v>
      </c>
      <c r="BR31" s="24" t="e">
        <f>#REF!*BR39*$B$45</f>
        <v>#REF!</v>
      </c>
      <c r="BS31" s="24" t="e">
        <f>#REF!*BS39*$B$45</f>
        <v>#REF!</v>
      </c>
      <c r="BT31" s="24" t="e">
        <f>#REF!*BT39*$B$45</f>
        <v>#REF!</v>
      </c>
      <c r="BU31" s="24" t="e">
        <f>#REF!*BU39*$B$45</f>
        <v>#REF!</v>
      </c>
      <c r="BV31" s="24" t="e">
        <f>#REF!*BV39*$B$45</f>
        <v>#REF!</v>
      </c>
      <c r="BW31" s="27" t="s">
        <v>25</v>
      </c>
      <c r="BX31" s="9">
        <v>2.2252747252747254</v>
      </c>
      <c r="BY31" s="23">
        <v>0.89</v>
      </c>
      <c r="BZ31" s="24">
        <f>$BY$31*$B$45*BZ39</f>
        <v>0</v>
      </c>
      <c r="CA31" s="27" t="s">
        <v>25</v>
      </c>
      <c r="CB31" s="9">
        <v>2.2252747252747254</v>
      </c>
      <c r="CC31" s="23">
        <v>0.89</v>
      </c>
      <c r="CD31" s="24">
        <f>$CC$31*$B$45*CD39</f>
        <v>0</v>
      </c>
      <c r="CE31" s="40" t="s">
        <v>25</v>
      </c>
      <c r="CF31" s="9">
        <v>2.2252747252747254</v>
      </c>
      <c r="CG31" s="25">
        <v>0.57</v>
      </c>
      <c r="CH31" s="24">
        <f>$CG$31*$B$45*CH39</f>
        <v>710.676</v>
      </c>
      <c r="CI31" s="24">
        <f>$CG$31*$B$45*CI39</f>
        <v>723.6719999999999</v>
      </c>
      <c r="CJ31" s="24">
        <f>$CG$31*$B$45*CJ39</f>
        <v>709.992</v>
      </c>
      <c r="CK31" s="9">
        <v>2.2252747252747254</v>
      </c>
      <c r="CL31" s="25">
        <v>0.57</v>
      </c>
      <c r="CM31" s="24">
        <f aca="true" t="shared" si="75" ref="CM31:CS31">$CL$31*CM39*$B$45</f>
        <v>2310.5519999999997</v>
      </c>
      <c r="CN31" s="24">
        <f t="shared" si="75"/>
        <v>2945.9879999999994</v>
      </c>
      <c r="CO31" s="24">
        <f t="shared" si="75"/>
        <v>3552.0119999999997</v>
      </c>
      <c r="CP31" s="24">
        <f t="shared" si="75"/>
        <v>4027.391999999999</v>
      </c>
      <c r="CQ31" s="24">
        <f t="shared" si="75"/>
        <v>2238.732</v>
      </c>
      <c r="CR31" s="24">
        <f t="shared" si="75"/>
        <v>967.1759999999999</v>
      </c>
      <c r="CS31" s="24">
        <f t="shared" si="75"/>
        <v>957.5999999999999</v>
      </c>
    </row>
    <row r="32" spans="1:97" ht="12.75">
      <c r="A32" s="45" t="s">
        <v>40</v>
      </c>
      <c r="B32" s="45"/>
      <c r="C32" s="45"/>
      <c r="D32" s="45"/>
      <c r="E32" s="45"/>
      <c r="F32" s="45"/>
      <c r="G32" s="22" t="s">
        <v>70</v>
      </c>
      <c r="H32" s="22">
        <v>0.8379120879120879</v>
      </c>
      <c r="I32" s="23">
        <v>0.77</v>
      </c>
      <c r="J32" s="24">
        <f aca="true" t="shared" si="76" ref="J32:X32">$I$32*J39*$B$45</f>
        <v>5488.5599999999995</v>
      </c>
      <c r="K32" s="24">
        <f t="shared" si="76"/>
        <v>8243.928</v>
      </c>
      <c r="L32" s="24">
        <f t="shared" si="76"/>
        <v>0</v>
      </c>
      <c r="M32" s="24">
        <f t="shared" si="76"/>
        <v>0</v>
      </c>
      <c r="N32" s="24">
        <f t="shared" si="76"/>
        <v>0</v>
      </c>
      <c r="O32" s="24">
        <f t="shared" si="76"/>
        <v>0</v>
      </c>
      <c r="P32" s="24">
        <f t="shared" si="76"/>
        <v>0</v>
      </c>
      <c r="Q32" s="24">
        <f t="shared" si="76"/>
        <v>0</v>
      </c>
      <c r="R32" s="24">
        <f t="shared" si="76"/>
        <v>0</v>
      </c>
      <c r="S32" s="24">
        <f t="shared" si="76"/>
        <v>0</v>
      </c>
      <c r="T32" s="24">
        <f t="shared" si="76"/>
        <v>0</v>
      </c>
      <c r="U32" s="24">
        <f t="shared" si="76"/>
        <v>0</v>
      </c>
      <c r="V32" s="24">
        <f t="shared" si="76"/>
        <v>0</v>
      </c>
      <c r="W32" s="24">
        <f t="shared" si="76"/>
        <v>0</v>
      </c>
      <c r="X32" s="24">
        <f t="shared" si="76"/>
        <v>0</v>
      </c>
      <c r="Y32" s="25" t="s">
        <v>21</v>
      </c>
      <c r="Z32" s="25">
        <v>0.8379120879120879</v>
      </c>
      <c r="AA32" s="23">
        <v>0.58</v>
      </c>
      <c r="AB32" s="24">
        <f>$AA$32*AB39*$B$45</f>
        <v>0</v>
      </c>
      <c r="AC32" s="24">
        <f>$AA$32*AC39*$B$45</f>
        <v>0</v>
      </c>
      <c r="AD32" s="24">
        <f>$AA$32*AD39*$B$45</f>
        <v>0</v>
      </c>
      <c r="AE32" s="24">
        <f>$AA$32*AE39*$B$45</f>
        <v>0</v>
      </c>
      <c r="AF32" s="24">
        <f>$AA$32*AF39*$B$45</f>
        <v>0</v>
      </c>
      <c r="AG32" s="22" t="s">
        <v>70</v>
      </c>
      <c r="AH32" s="25">
        <v>0.8379120879120879</v>
      </c>
      <c r="AI32" s="23">
        <v>0.85</v>
      </c>
      <c r="AJ32" s="24">
        <f aca="true" t="shared" si="77" ref="AJ32:AO32">$AI$32*$B$45*AJ39</f>
        <v>1501.4399999999998</v>
      </c>
      <c r="AK32" s="24">
        <f t="shared" si="77"/>
        <v>1473.8999999999999</v>
      </c>
      <c r="AL32" s="24">
        <f t="shared" si="77"/>
        <v>1037.34</v>
      </c>
      <c r="AM32" s="24">
        <f t="shared" si="77"/>
        <v>0</v>
      </c>
      <c r="AN32" s="24">
        <f t="shared" si="77"/>
        <v>0</v>
      </c>
      <c r="AO32" s="24">
        <f t="shared" si="77"/>
        <v>0</v>
      </c>
      <c r="AP32" s="25">
        <v>0.8379120879120879</v>
      </c>
      <c r="AQ32" s="24" t="e">
        <f>#REF!*AQ39*$B$45</f>
        <v>#REF!</v>
      </c>
      <c r="AR32" s="24" t="e">
        <f>#REF!*AR39*$B$45</f>
        <v>#REF!</v>
      </c>
      <c r="AS32" s="24" t="e">
        <f>#REF!*AS39*$B$45</f>
        <v>#REF!</v>
      </c>
      <c r="AT32" s="24" t="e">
        <f>#REF!*AT39*$B$45</f>
        <v>#REF!</v>
      </c>
      <c r="AU32" s="24" t="e">
        <f>#REF!*AU39*$B$45</f>
        <v>#REF!</v>
      </c>
      <c r="AV32" s="24" t="e">
        <f>#REF!*AV39*$B$45</f>
        <v>#REF!</v>
      </c>
      <c r="AW32" s="24" t="e">
        <f>#REF!*AW39*$B$45</f>
        <v>#REF!</v>
      </c>
      <c r="AX32" s="24" t="e">
        <f>#REF!*AX39*$B$45</f>
        <v>#REF!</v>
      </c>
      <c r="AY32" s="24" t="e">
        <f>#REF!*AY39*$B$45</f>
        <v>#REF!</v>
      </c>
      <c r="AZ32" s="24" t="e">
        <f>#REF!*AZ39*$B$45</f>
        <v>#REF!</v>
      </c>
      <c r="BA32" s="24" t="e">
        <f>#REF!*BA39*$B$45</f>
        <v>#REF!</v>
      </c>
      <c r="BB32" s="24" t="e">
        <f>#REF!*BB39*$B$45</f>
        <v>#REF!</v>
      </c>
      <c r="BC32" s="24" t="e">
        <f>#REF!*BC39*$B$45</f>
        <v>#REF!</v>
      </c>
      <c r="BD32" s="24" t="e">
        <f>#REF!*BD39*$B$45</f>
        <v>#REF!</v>
      </c>
      <c r="BE32" s="24" t="e">
        <f>#REF!*BE39*$B$45</f>
        <v>#REF!</v>
      </c>
      <c r="BF32" s="24" t="e">
        <f>#REF!*BF39*$B$45</f>
        <v>#REF!</v>
      </c>
      <c r="BG32" s="24" t="e">
        <f>#REF!*BG39*$B$45</f>
        <v>#REF!</v>
      </c>
      <c r="BH32" s="24" t="e">
        <f>#REF!*BH39*$B$45</f>
        <v>#REF!</v>
      </c>
      <c r="BI32" s="24" t="e">
        <f>#REF!*BI39*$B$45</f>
        <v>#REF!</v>
      </c>
      <c r="BJ32" s="24" t="e">
        <f>#REF!*BJ39*$B$45</f>
        <v>#REF!</v>
      </c>
      <c r="BK32" s="24" t="e">
        <f>#REF!*BK39*$B$45</f>
        <v>#REF!</v>
      </c>
      <c r="BL32" s="24" t="e">
        <f>#REF!*BL39*$B$45</f>
        <v>#REF!</v>
      </c>
      <c r="BM32" s="24" t="e">
        <f>#REF!*BM39*$B$45</f>
        <v>#REF!</v>
      </c>
      <c r="BN32" s="24" t="e">
        <f>#REF!*BN39*$B$45</f>
        <v>#REF!</v>
      </c>
      <c r="BO32" s="24" t="e">
        <f>#REF!*BO39*$B$45</f>
        <v>#REF!</v>
      </c>
      <c r="BP32" s="24" t="e">
        <f>#REF!*BP39*$B$45</f>
        <v>#REF!</v>
      </c>
      <c r="BQ32" s="24" t="e">
        <f>#REF!*BQ39*$B$45</f>
        <v>#REF!</v>
      </c>
      <c r="BR32" s="24" t="e">
        <f>#REF!*BR39*$B$45</f>
        <v>#REF!</v>
      </c>
      <c r="BS32" s="24" t="e">
        <f>#REF!*BS39*$B$45</f>
        <v>#REF!</v>
      </c>
      <c r="BT32" s="24" t="e">
        <f>#REF!*BT39*$B$45</f>
        <v>#REF!</v>
      </c>
      <c r="BU32" s="24" t="e">
        <f>#REF!*BU39*$B$45</f>
        <v>#REF!</v>
      </c>
      <c r="BV32" s="24" t="e">
        <f>#REF!*BV39*$B$45</f>
        <v>#REF!</v>
      </c>
      <c r="BW32" s="25" t="s">
        <v>21</v>
      </c>
      <c r="BX32" s="25">
        <v>0.8379120879120879</v>
      </c>
      <c r="BY32" s="23">
        <v>0.58</v>
      </c>
      <c r="BZ32" s="24">
        <f>$BY$32*$B$45*BZ39</f>
        <v>0</v>
      </c>
      <c r="CA32" s="25" t="s">
        <v>21</v>
      </c>
      <c r="CB32" s="25">
        <v>0.8379120879120879</v>
      </c>
      <c r="CC32" s="23">
        <v>0.58</v>
      </c>
      <c r="CD32" s="24">
        <f>$CC$32*$B$45*CD39</f>
        <v>0</v>
      </c>
      <c r="CE32" s="22" t="s">
        <v>70</v>
      </c>
      <c r="CF32" s="25">
        <v>0.8379120879120879</v>
      </c>
      <c r="CG32" s="25">
        <v>0.57</v>
      </c>
      <c r="CH32" s="24">
        <f>$CG$32*$B$45*CH39</f>
        <v>710.676</v>
      </c>
      <c r="CI32" s="24">
        <f>$CG$32*$B$45*CI39</f>
        <v>723.6719999999999</v>
      </c>
      <c r="CJ32" s="24">
        <f>$CG$32*$B$45*CJ39</f>
        <v>709.992</v>
      </c>
      <c r="CK32" s="25">
        <v>0.8379120879120879</v>
      </c>
      <c r="CL32" s="25">
        <v>0.57</v>
      </c>
      <c r="CM32" s="24">
        <f aca="true" t="shared" si="78" ref="CM32:CS32">$CL$32*CM39*$B$45</f>
        <v>2310.5519999999997</v>
      </c>
      <c r="CN32" s="24">
        <f t="shared" si="78"/>
        <v>2945.9879999999994</v>
      </c>
      <c r="CO32" s="24">
        <f t="shared" si="78"/>
        <v>3552.0119999999997</v>
      </c>
      <c r="CP32" s="24">
        <f t="shared" si="78"/>
        <v>4027.391999999999</v>
      </c>
      <c r="CQ32" s="24">
        <f t="shared" si="78"/>
        <v>2238.732</v>
      </c>
      <c r="CR32" s="24">
        <f t="shared" si="78"/>
        <v>967.1759999999999</v>
      </c>
      <c r="CS32" s="24">
        <f t="shared" si="78"/>
        <v>957.5999999999999</v>
      </c>
    </row>
    <row r="33" spans="1:97" ht="12.75">
      <c r="A33" s="45" t="s">
        <v>48</v>
      </c>
      <c r="B33" s="45"/>
      <c r="C33" s="45"/>
      <c r="D33" s="45"/>
      <c r="E33" s="45"/>
      <c r="F33" s="45"/>
      <c r="G33" s="22" t="s">
        <v>21</v>
      </c>
      <c r="H33" s="22">
        <v>0.8379120879120879</v>
      </c>
      <c r="I33" s="23">
        <v>0.42</v>
      </c>
      <c r="J33" s="24">
        <f aca="true" t="shared" si="79" ref="J33:X33">$I$33*J39*$B$45</f>
        <v>2993.7599999999998</v>
      </c>
      <c r="K33" s="24">
        <f t="shared" si="79"/>
        <v>4496.688</v>
      </c>
      <c r="L33" s="24">
        <f t="shared" si="79"/>
        <v>0</v>
      </c>
      <c r="M33" s="24">
        <f t="shared" si="79"/>
        <v>0</v>
      </c>
      <c r="N33" s="24">
        <f t="shared" si="79"/>
        <v>0</v>
      </c>
      <c r="O33" s="24">
        <f t="shared" si="79"/>
        <v>0</v>
      </c>
      <c r="P33" s="24">
        <f t="shared" si="79"/>
        <v>0</v>
      </c>
      <c r="Q33" s="24">
        <f t="shared" si="79"/>
        <v>0</v>
      </c>
      <c r="R33" s="24">
        <f t="shared" si="79"/>
        <v>0</v>
      </c>
      <c r="S33" s="24">
        <f t="shared" si="79"/>
        <v>0</v>
      </c>
      <c r="T33" s="24">
        <f t="shared" si="79"/>
        <v>0</v>
      </c>
      <c r="U33" s="24">
        <f t="shared" si="79"/>
        <v>0</v>
      </c>
      <c r="V33" s="24">
        <f t="shared" si="79"/>
        <v>0</v>
      </c>
      <c r="W33" s="24">
        <f t="shared" si="79"/>
        <v>0</v>
      </c>
      <c r="X33" s="24">
        <f t="shared" si="79"/>
        <v>0</v>
      </c>
      <c r="Y33" s="25" t="s">
        <v>21</v>
      </c>
      <c r="Z33" s="25">
        <v>0.8379120879120879</v>
      </c>
      <c r="AA33" s="23">
        <v>0.32</v>
      </c>
      <c r="AB33" s="24">
        <f>$AA$33*AB39*$B$45</f>
        <v>0</v>
      </c>
      <c r="AC33" s="24">
        <f>$AA$33*AC39*$B$45</f>
        <v>0</v>
      </c>
      <c r="AD33" s="24">
        <f>$AA$33*AD39*$B$45</f>
        <v>0</v>
      </c>
      <c r="AE33" s="24">
        <f>$AA$33*AE39*$B$45</f>
        <v>0</v>
      </c>
      <c r="AF33" s="24">
        <f>$AA$33*AF39*$B$45</f>
        <v>0</v>
      </c>
      <c r="AG33" s="22" t="s">
        <v>21</v>
      </c>
      <c r="AH33" s="25">
        <v>0.8379120879120879</v>
      </c>
      <c r="AI33" s="23">
        <v>0.43</v>
      </c>
      <c r="AJ33" s="24">
        <f aca="true" t="shared" si="80" ref="AJ33:AO33">$AI$33*$B$45*AJ39</f>
        <v>759.5519999999999</v>
      </c>
      <c r="AK33" s="24">
        <f t="shared" si="80"/>
        <v>745.62</v>
      </c>
      <c r="AL33" s="24">
        <f t="shared" si="80"/>
        <v>524.772</v>
      </c>
      <c r="AM33" s="24">
        <f t="shared" si="80"/>
        <v>0</v>
      </c>
      <c r="AN33" s="24">
        <f t="shared" si="80"/>
        <v>0</v>
      </c>
      <c r="AO33" s="24">
        <f t="shared" si="80"/>
        <v>0</v>
      </c>
      <c r="AP33" s="25">
        <v>0.8379120879120879</v>
      </c>
      <c r="AQ33" s="24" t="e">
        <f>#REF!*AQ39*$B$45</f>
        <v>#REF!</v>
      </c>
      <c r="AR33" s="24" t="e">
        <f>#REF!*AR39*$B$45</f>
        <v>#REF!</v>
      </c>
      <c r="AS33" s="24" t="e">
        <f>#REF!*AS39*$B$45</f>
        <v>#REF!</v>
      </c>
      <c r="AT33" s="24" t="e">
        <f>#REF!*AT39*$B$45</f>
        <v>#REF!</v>
      </c>
      <c r="AU33" s="24" t="e">
        <f>#REF!*AU39*$B$45</f>
        <v>#REF!</v>
      </c>
      <c r="AV33" s="24" t="e">
        <f>#REF!*AV39*$B$45</f>
        <v>#REF!</v>
      </c>
      <c r="AW33" s="24" t="e">
        <f>#REF!*AW39*$B$45</f>
        <v>#REF!</v>
      </c>
      <c r="AX33" s="24" t="e">
        <f>#REF!*AX39*$B$45</f>
        <v>#REF!</v>
      </c>
      <c r="AY33" s="24" t="e">
        <f>#REF!*AY39*$B$45</f>
        <v>#REF!</v>
      </c>
      <c r="AZ33" s="24" t="e">
        <f>#REF!*AZ39*$B$45</f>
        <v>#REF!</v>
      </c>
      <c r="BA33" s="24" t="e">
        <f>#REF!*BA39*$B$45</f>
        <v>#REF!</v>
      </c>
      <c r="BB33" s="24" t="e">
        <f>#REF!*BB39*$B$45</f>
        <v>#REF!</v>
      </c>
      <c r="BC33" s="24" t="e">
        <f>#REF!*BC39*$B$45</f>
        <v>#REF!</v>
      </c>
      <c r="BD33" s="24" t="e">
        <f>#REF!*BD39*$B$45</f>
        <v>#REF!</v>
      </c>
      <c r="BE33" s="24" t="e">
        <f>#REF!*BE39*$B$45</f>
        <v>#REF!</v>
      </c>
      <c r="BF33" s="24" t="e">
        <f>#REF!*BF39*$B$45</f>
        <v>#REF!</v>
      </c>
      <c r="BG33" s="24" t="e">
        <f>#REF!*BG39*$B$45</f>
        <v>#REF!</v>
      </c>
      <c r="BH33" s="24" t="e">
        <f>#REF!*BH39*$B$45</f>
        <v>#REF!</v>
      </c>
      <c r="BI33" s="24" t="e">
        <f>#REF!*BI39*$B$45</f>
        <v>#REF!</v>
      </c>
      <c r="BJ33" s="24" t="e">
        <f>#REF!*BJ39*$B$45</f>
        <v>#REF!</v>
      </c>
      <c r="BK33" s="24" t="e">
        <f>#REF!*BK39*$B$45</f>
        <v>#REF!</v>
      </c>
      <c r="BL33" s="24" t="e">
        <f>#REF!*BL39*$B$45</f>
        <v>#REF!</v>
      </c>
      <c r="BM33" s="24" t="e">
        <f>#REF!*BM39*$B$45</f>
        <v>#REF!</v>
      </c>
      <c r="BN33" s="24" t="e">
        <f>#REF!*BN39*$B$45</f>
        <v>#REF!</v>
      </c>
      <c r="BO33" s="24" t="e">
        <f>#REF!*BO39*$B$45</f>
        <v>#REF!</v>
      </c>
      <c r="BP33" s="24" t="e">
        <f>#REF!*BP39*$B$45</f>
        <v>#REF!</v>
      </c>
      <c r="BQ33" s="24" t="e">
        <f>#REF!*BQ39*$B$45</f>
        <v>#REF!</v>
      </c>
      <c r="BR33" s="24" t="e">
        <f>#REF!*BR39*$B$45</f>
        <v>#REF!</v>
      </c>
      <c r="BS33" s="24" t="e">
        <f>#REF!*BS39*$B$45</f>
        <v>#REF!</v>
      </c>
      <c r="BT33" s="24" t="e">
        <f>#REF!*BT39*$B$45</f>
        <v>#REF!</v>
      </c>
      <c r="BU33" s="24" t="e">
        <f>#REF!*BU39*$B$45</f>
        <v>#REF!</v>
      </c>
      <c r="BV33" s="24" t="e">
        <f>#REF!*BV39*$B$45</f>
        <v>#REF!</v>
      </c>
      <c r="BW33" s="25" t="s">
        <v>21</v>
      </c>
      <c r="BX33" s="25">
        <v>0.8379120879120879</v>
      </c>
      <c r="BY33" s="23">
        <v>0.32</v>
      </c>
      <c r="BZ33" s="24">
        <f>$BY$33*$B$45*BZ39</f>
        <v>0</v>
      </c>
      <c r="CA33" s="25" t="s">
        <v>21</v>
      </c>
      <c r="CB33" s="25">
        <v>0.8379120879120879</v>
      </c>
      <c r="CC33" s="23">
        <v>0.32</v>
      </c>
      <c r="CD33" s="24">
        <f>$CC$33*$B$45*CD39</f>
        <v>0</v>
      </c>
      <c r="CE33" s="22" t="s">
        <v>21</v>
      </c>
      <c r="CF33" s="25">
        <v>0.8379120879120879</v>
      </c>
      <c r="CG33" s="25">
        <v>0.39</v>
      </c>
      <c r="CH33" s="24">
        <f>$CG$33*$B$45*CH39</f>
        <v>486.252</v>
      </c>
      <c r="CI33" s="24">
        <f>$CG$33*$B$45*CI39</f>
        <v>495.14399999999995</v>
      </c>
      <c r="CJ33" s="24">
        <f>$CG$33*$B$45*CJ39</f>
        <v>485.78399999999993</v>
      </c>
      <c r="CK33" s="25">
        <v>0.8379120879120879</v>
      </c>
      <c r="CL33" s="25">
        <v>0.39</v>
      </c>
      <c r="CM33" s="24">
        <f aca="true" t="shared" si="81" ref="CM33:CS33">$CL$33*CM39*$B$45</f>
        <v>1580.9040000000002</v>
      </c>
      <c r="CN33" s="24">
        <f t="shared" si="81"/>
        <v>2015.6760000000002</v>
      </c>
      <c r="CO33" s="24">
        <f t="shared" si="81"/>
        <v>2430.3239999999996</v>
      </c>
      <c r="CP33" s="24">
        <f t="shared" si="81"/>
        <v>2755.584</v>
      </c>
      <c r="CQ33" s="24">
        <f t="shared" si="81"/>
        <v>1531.7640000000001</v>
      </c>
      <c r="CR33" s="24">
        <f t="shared" si="81"/>
        <v>661.752</v>
      </c>
      <c r="CS33" s="24">
        <f t="shared" si="81"/>
        <v>655.2</v>
      </c>
    </row>
    <row r="34" spans="1:97" ht="12.75">
      <c r="A34" s="45" t="s">
        <v>49</v>
      </c>
      <c r="B34" s="45"/>
      <c r="C34" s="45"/>
      <c r="D34" s="45"/>
      <c r="E34" s="45"/>
      <c r="F34" s="45"/>
      <c r="G34" s="22" t="s">
        <v>21</v>
      </c>
      <c r="H34" s="22">
        <v>0.8379120879120879</v>
      </c>
      <c r="I34" s="23">
        <v>0</v>
      </c>
      <c r="J34" s="24">
        <f aca="true" t="shared" si="82" ref="J34:X34">$I$34*J39*$B$45</f>
        <v>0</v>
      </c>
      <c r="K34" s="24">
        <f t="shared" si="82"/>
        <v>0</v>
      </c>
      <c r="L34" s="24">
        <f t="shared" si="82"/>
        <v>0</v>
      </c>
      <c r="M34" s="24">
        <f t="shared" si="82"/>
        <v>0</v>
      </c>
      <c r="N34" s="24">
        <f t="shared" si="82"/>
        <v>0</v>
      </c>
      <c r="O34" s="24">
        <f t="shared" si="82"/>
        <v>0</v>
      </c>
      <c r="P34" s="24">
        <f t="shared" si="82"/>
        <v>0</v>
      </c>
      <c r="Q34" s="24">
        <f t="shared" si="82"/>
        <v>0</v>
      </c>
      <c r="R34" s="24">
        <f t="shared" si="82"/>
        <v>0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24" t="e">
        <f>#REF!*W39*$B$45</f>
        <v>#REF!</v>
      </c>
      <c r="X34" s="24">
        <f t="shared" si="82"/>
        <v>0</v>
      </c>
      <c r="Y34" s="25" t="s">
        <v>21</v>
      </c>
      <c r="Z34" s="25">
        <v>0.8379120879120879</v>
      </c>
      <c r="AA34" s="23">
        <v>0</v>
      </c>
      <c r="AB34" s="24">
        <f>$AA$34*AB39*$B$45</f>
        <v>0</v>
      </c>
      <c r="AC34" s="24">
        <f>$AA$34*AC39*$B$45</f>
        <v>0</v>
      </c>
      <c r="AD34" s="24">
        <f>$AA$34*AD39*$B$45</f>
        <v>0</v>
      </c>
      <c r="AE34" s="24">
        <f>$AA$34*AE39*$B$45</f>
        <v>0</v>
      </c>
      <c r="AF34" s="24">
        <f>$AA$34*AF39*$B$45</f>
        <v>0</v>
      </c>
      <c r="AG34" s="22" t="s">
        <v>21</v>
      </c>
      <c r="AH34" s="25">
        <v>0.8379120879120879</v>
      </c>
      <c r="AI34" s="23">
        <v>0</v>
      </c>
      <c r="AJ34" s="24">
        <f aca="true" t="shared" si="83" ref="AJ34:AO34">$AI$34*$B$45*AJ39</f>
        <v>0</v>
      </c>
      <c r="AK34" s="24">
        <f t="shared" si="83"/>
        <v>0</v>
      </c>
      <c r="AL34" s="24">
        <f t="shared" si="83"/>
        <v>0</v>
      </c>
      <c r="AM34" s="24">
        <f t="shared" si="83"/>
        <v>0</v>
      </c>
      <c r="AN34" s="24">
        <f t="shared" si="83"/>
        <v>0</v>
      </c>
      <c r="AO34" s="24">
        <f t="shared" si="83"/>
        <v>0</v>
      </c>
      <c r="AP34" s="25">
        <v>0.8379120879120879</v>
      </c>
      <c r="AQ34" s="24" t="e">
        <f>#REF!*AQ39*$B$45</f>
        <v>#REF!</v>
      </c>
      <c r="AR34" s="24" t="e">
        <f>#REF!*AR39*$B$45</f>
        <v>#REF!</v>
      </c>
      <c r="AS34" s="24" t="e">
        <f>#REF!*AS39*$B$45</f>
        <v>#REF!</v>
      </c>
      <c r="AT34" s="24" t="e">
        <f>#REF!*AT39*$B$45</f>
        <v>#REF!</v>
      </c>
      <c r="AU34" s="24" t="e">
        <f>#REF!*AU39*$B$45</f>
        <v>#REF!</v>
      </c>
      <c r="AV34" s="24" t="e">
        <f>#REF!*AV39*$B$45</f>
        <v>#REF!</v>
      </c>
      <c r="AW34" s="24" t="e">
        <f>#REF!*AW39*$B$45</f>
        <v>#REF!</v>
      </c>
      <c r="AX34" s="24" t="e">
        <f>#REF!*AX39*$B$45</f>
        <v>#REF!</v>
      </c>
      <c r="AY34" s="24" t="e">
        <f>#REF!*AY39*$B$45</f>
        <v>#REF!</v>
      </c>
      <c r="AZ34" s="24" t="e">
        <f>#REF!*AZ39*$B$45</f>
        <v>#REF!</v>
      </c>
      <c r="BA34" s="24" t="e">
        <f>#REF!*BA39*$B$45</f>
        <v>#REF!</v>
      </c>
      <c r="BB34" s="24" t="e">
        <f>#REF!*BB39*$B$45</f>
        <v>#REF!</v>
      </c>
      <c r="BC34" s="24" t="e">
        <f>#REF!*BC39*$B$45</f>
        <v>#REF!</v>
      </c>
      <c r="BD34" s="24" t="e">
        <f>#REF!*BD39*$B$45</f>
        <v>#REF!</v>
      </c>
      <c r="BE34" s="24" t="e">
        <f>#REF!*BE39*$B$45</f>
        <v>#REF!</v>
      </c>
      <c r="BF34" s="24" t="e">
        <f>#REF!*BF39*$B$45</f>
        <v>#REF!</v>
      </c>
      <c r="BG34" s="24" t="e">
        <f>#REF!*BG39*$B$45</f>
        <v>#REF!</v>
      </c>
      <c r="BH34" s="24" t="e">
        <f>#REF!*BH39*$B$45</f>
        <v>#REF!</v>
      </c>
      <c r="BI34" s="24" t="e">
        <f>#REF!*BI39*$B$45</f>
        <v>#REF!</v>
      </c>
      <c r="BJ34" s="24" t="e">
        <f>#REF!*BJ39*$B$45</f>
        <v>#REF!</v>
      </c>
      <c r="BK34" s="24" t="e">
        <f>#REF!*BK39*$B$45</f>
        <v>#REF!</v>
      </c>
      <c r="BL34" s="24" t="e">
        <f>#REF!*BL39*$B$45</f>
        <v>#REF!</v>
      </c>
      <c r="BM34" s="24" t="e">
        <f>#REF!*BM39*$B$45</f>
        <v>#REF!</v>
      </c>
      <c r="BN34" s="24" t="e">
        <f>#REF!*BN39*$B$45</f>
        <v>#REF!</v>
      </c>
      <c r="BO34" s="24" t="e">
        <f>#REF!*BO39*$B$45</f>
        <v>#REF!</v>
      </c>
      <c r="BP34" s="24" t="e">
        <f>#REF!*BP39*$B$45</f>
        <v>#REF!</v>
      </c>
      <c r="BQ34" s="24" t="e">
        <f>#REF!*BQ39*$B$45</f>
        <v>#REF!</v>
      </c>
      <c r="BR34" s="24" t="e">
        <f>#REF!*BR39*$B$45</f>
        <v>#REF!</v>
      </c>
      <c r="BS34" s="24" t="e">
        <f>#REF!*BS39*$B$45</f>
        <v>#REF!</v>
      </c>
      <c r="BT34" s="24" t="e">
        <f>#REF!*BT39*$B$45</f>
        <v>#REF!</v>
      </c>
      <c r="BU34" s="24" t="e">
        <f>#REF!*BU39*$B$45</f>
        <v>#REF!</v>
      </c>
      <c r="BV34" s="24" t="e">
        <f>#REF!*BV39*$B$45</f>
        <v>#REF!</v>
      </c>
      <c r="BW34" s="25" t="s">
        <v>21</v>
      </c>
      <c r="BX34" s="25">
        <v>0.8379120879120879</v>
      </c>
      <c r="BY34" s="23">
        <v>0</v>
      </c>
      <c r="BZ34" s="24">
        <f>$BY$34*$B$45*BZ39</f>
        <v>0</v>
      </c>
      <c r="CA34" s="25" t="s">
        <v>21</v>
      </c>
      <c r="CB34" s="25">
        <v>0.8379120879120879</v>
      </c>
      <c r="CC34" s="23">
        <v>0</v>
      </c>
      <c r="CD34" s="24">
        <f>$CC$34*$B$45*CD39</f>
        <v>0</v>
      </c>
      <c r="CE34" s="22" t="s">
        <v>21</v>
      </c>
      <c r="CF34" s="25">
        <v>0.8379120879120879</v>
      </c>
      <c r="CG34" s="25">
        <v>0</v>
      </c>
      <c r="CH34" s="24">
        <f>$CG$34*$B$45*CH39</f>
        <v>0</v>
      </c>
      <c r="CI34" s="24">
        <f>$CG$34*$B$45*CI39</f>
        <v>0</v>
      </c>
      <c r="CJ34" s="24">
        <f>$CG$34*$B$45*CJ39</f>
        <v>0</v>
      </c>
      <c r="CK34" s="25">
        <v>0.8379120879120879</v>
      </c>
      <c r="CL34" s="25">
        <v>0</v>
      </c>
      <c r="CM34" s="24">
        <f aca="true" t="shared" si="84" ref="CM34:CS34">$CL$34*CM39*$B$45</f>
        <v>0</v>
      </c>
      <c r="CN34" s="24">
        <f t="shared" si="84"/>
        <v>0</v>
      </c>
      <c r="CO34" s="24">
        <f t="shared" si="84"/>
        <v>0</v>
      </c>
      <c r="CP34" s="24">
        <f t="shared" si="84"/>
        <v>0</v>
      </c>
      <c r="CQ34" s="24">
        <f t="shared" si="84"/>
        <v>0</v>
      </c>
      <c r="CR34" s="24">
        <f t="shared" si="84"/>
        <v>0</v>
      </c>
      <c r="CS34" s="24">
        <f t="shared" si="84"/>
        <v>0</v>
      </c>
    </row>
    <row r="35" spans="1:97" ht="12.75">
      <c r="A35" s="45" t="s">
        <v>50</v>
      </c>
      <c r="B35" s="45"/>
      <c r="C35" s="45"/>
      <c r="D35" s="45"/>
      <c r="E35" s="45"/>
      <c r="F35" s="45"/>
      <c r="G35" s="22" t="s">
        <v>21</v>
      </c>
      <c r="H35" s="22">
        <v>0.8379120879120879</v>
      </c>
      <c r="I35" s="23">
        <v>0</v>
      </c>
      <c r="J35" s="24">
        <f aca="true" t="shared" si="85" ref="J35:X35">$I$35*J39*$B$45</f>
        <v>0</v>
      </c>
      <c r="K35" s="24">
        <f t="shared" si="85"/>
        <v>0</v>
      </c>
      <c r="L35" s="24">
        <f t="shared" si="85"/>
        <v>0</v>
      </c>
      <c r="M35" s="24">
        <f t="shared" si="85"/>
        <v>0</v>
      </c>
      <c r="N35" s="24">
        <f t="shared" si="85"/>
        <v>0</v>
      </c>
      <c r="O35" s="24">
        <f t="shared" si="85"/>
        <v>0</v>
      </c>
      <c r="P35" s="24">
        <f t="shared" si="85"/>
        <v>0</v>
      </c>
      <c r="Q35" s="24">
        <f t="shared" si="85"/>
        <v>0</v>
      </c>
      <c r="R35" s="24">
        <f t="shared" si="85"/>
        <v>0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24" t="e">
        <f>#REF!*W39*$B$45</f>
        <v>#REF!</v>
      </c>
      <c r="X35" s="24">
        <f t="shared" si="85"/>
        <v>0</v>
      </c>
      <c r="Y35" s="25" t="s">
        <v>21</v>
      </c>
      <c r="Z35" s="25">
        <v>0.8379120879120879</v>
      </c>
      <c r="AA35" s="23">
        <v>0</v>
      </c>
      <c r="AB35" s="24">
        <f>$AA$35*AB39*$B$45</f>
        <v>0</v>
      </c>
      <c r="AC35" s="24">
        <f>$AA$35*AC39*$B$45</f>
        <v>0</v>
      </c>
      <c r="AD35" s="24">
        <f>$AA$35*AD39*$B$45</f>
        <v>0</v>
      </c>
      <c r="AE35" s="24">
        <f>$AA$35*AE39*$B$45</f>
        <v>0</v>
      </c>
      <c r="AF35" s="24">
        <f>$AA$35*AF39*$B$45</f>
        <v>0</v>
      </c>
      <c r="AG35" s="22" t="s">
        <v>21</v>
      </c>
      <c r="AH35" s="25">
        <v>0.8379120879120879</v>
      </c>
      <c r="AI35" s="23">
        <v>0</v>
      </c>
      <c r="AJ35" s="24">
        <f aca="true" t="shared" si="86" ref="AJ35:AO35">$AI$35*$B$45*AJ39</f>
        <v>0</v>
      </c>
      <c r="AK35" s="24">
        <f t="shared" si="86"/>
        <v>0</v>
      </c>
      <c r="AL35" s="24">
        <f t="shared" si="86"/>
        <v>0</v>
      </c>
      <c r="AM35" s="24">
        <f t="shared" si="86"/>
        <v>0</v>
      </c>
      <c r="AN35" s="24">
        <f t="shared" si="86"/>
        <v>0</v>
      </c>
      <c r="AO35" s="24">
        <f t="shared" si="86"/>
        <v>0</v>
      </c>
      <c r="AP35" s="25">
        <v>0.8379120879120879</v>
      </c>
      <c r="AQ35" s="24" t="e">
        <f>#REF!*AQ39*$B$45</f>
        <v>#REF!</v>
      </c>
      <c r="AR35" s="24" t="e">
        <f>#REF!*AR39*$B$45</f>
        <v>#REF!</v>
      </c>
      <c r="AS35" s="24" t="e">
        <f>#REF!*AS39*$B$45</f>
        <v>#REF!</v>
      </c>
      <c r="AT35" s="24" t="e">
        <f>#REF!*AT39*$B$45</f>
        <v>#REF!</v>
      </c>
      <c r="AU35" s="24" t="e">
        <f>#REF!*AU39*$B$45</f>
        <v>#REF!</v>
      </c>
      <c r="AV35" s="24" t="e">
        <f>#REF!*AV39*$B$45</f>
        <v>#REF!</v>
      </c>
      <c r="AW35" s="24" t="e">
        <f>#REF!*AW39*$B$45</f>
        <v>#REF!</v>
      </c>
      <c r="AX35" s="24" t="e">
        <f>#REF!*AX39*$B$45</f>
        <v>#REF!</v>
      </c>
      <c r="AY35" s="24" t="e">
        <f>#REF!*AY39*$B$45</f>
        <v>#REF!</v>
      </c>
      <c r="AZ35" s="24" t="e">
        <f>#REF!*AZ39*$B$45</f>
        <v>#REF!</v>
      </c>
      <c r="BA35" s="24" t="e">
        <f>#REF!*BA39*$B$45</f>
        <v>#REF!</v>
      </c>
      <c r="BB35" s="24" t="e">
        <f>#REF!*BB39*$B$45</f>
        <v>#REF!</v>
      </c>
      <c r="BC35" s="24" t="e">
        <f>#REF!*BC39*$B$45</f>
        <v>#REF!</v>
      </c>
      <c r="BD35" s="24" t="e">
        <f>#REF!*BD39*$B$45</f>
        <v>#REF!</v>
      </c>
      <c r="BE35" s="24" t="e">
        <f>#REF!*BE39*$B$45</f>
        <v>#REF!</v>
      </c>
      <c r="BF35" s="24" t="e">
        <f>#REF!*BF39*$B$45</f>
        <v>#REF!</v>
      </c>
      <c r="BG35" s="24" t="e">
        <f>#REF!*BG39*$B$45</f>
        <v>#REF!</v>
      </c>
      <c r="BH35" s="24" t="e">
        <f>#REF!*BH39*$B$45</f>
        <v>#REF!</v>
      </c>
      <c r="BI35" s="24" t="e">
        <f>#REF!*BI39*$B$45</f>
        <v>#REF!</v>
      </c>
      <c r="BJ35" s="24" t="e">
        <f>#REF!*BJ39*$B$45</f>
        <v>#REF!</v>
      </c>
      <c r="BK35" s="24" t="e">
        <f>#REF!*BK39*$B$45</f>
        <v>#REF!</v>
      </c>
      <c r="BL35" s="24" t="e">
        <f>#REF!*BL39*$B$45</f>
        <v>#REF!</v>
      </c>
      <c r="BM35" s="24" t="e">
        <f>#REF!*BM39*$B$45</f>
        <v>#REF!</v>
      </c>
      <c r="BN35" s="24" t="e">
        <f>#REF!*BN39*$B$45</f>
        <v>#REF!</v>
      </c>
      <c r="BO35" s="24" t="e">
        <f>#REF!*BO39*$B$45</f>
        <v>#REF!</v>
      </c>
      <c r="BP35" s="24" t="e">
        <f>#REF!*BP39*$B$45</f>
        <v>#REF!</v>
      </c>
      <c r="BQ35" s="24" t="e">
        <f>#REF!*BQ39*$B$45</f>
        <v>#REF!</v>
      </c>
      <c r="BR35" s="24" t="e">
        <f>#REF!*BR39*$B$45</f>
        <v>#REF!</v>
      </c>
      <c r="BS35" s="24" t="e">
        <f>#REF!*BS39*$B$45</f>
        <v>#REF!</v>
      </c>
      <c r="BT35" s="24" t="e">
        <f>#REF!*BT39*$B$45</f>
        <v>#REF!</v>
      </c>
      <c r="BU35" s="24" t="e">
        <f>#REF!*BU39*$B$45</f>
        <v>#REF!</v>
      </c>
      <c r="BV35" s="24" t="e">
        <f>#REF!*BV39*$B$45</f>
        <v>#REF!</v>
      </c>
      <c r="BW35" s="25" t="s">
        <v>21</v>
      </c>
      <c r="BX35" s="25">
        <v>0.8379120879120879</v>
      </c>
      <c r="BY35" s="23">
        <v>0</v>
      </c>
      <c r="BZ35" s="24">
        <f>$BY$35*$B$45*BZ39</f>
        <v>0</v>
      </c>
      <c r="CA35" s="25" t="s">
        <v>21</v>
      </c>
      <c r="CB35" s="25">
        <v>0.8379120879120879</v>
      </c>
      <c r="CC35" s="23">
        <v>0</v>
      </c>
      <c r="CD35" s="24">
        <f>$CC$35*$B$45*CD39</f>
        <v>0</v>
      </c>
      <c r="CE35" s="22" t="s">
        <v>21</v>
      </c>
      <c r="CF35" s="25">
        <v>0.8379120879120879</v>
      </c>
      <c r="CG35" s="25">
        <v>0</v>
      </c>
      <c r="CH35" s="24">
        <f>$CG$35*$B$45*CH39</f>
        <v>0</v>
      </c>
      <c r="CI35" s="24">
        <f>$CG$35*$B$45*CI39</f>
        <v>0</v>
      </c>
      <c r="CJ35" s="24">
        <f>$CG$35*$B$45*CJ39</f>
        <v>0</v>
      </c>
      <c r="CK35" s="25">
        <v>0.8379120879120879</v>
      </c>
      <c r="CL35" s="25">
        <v>0</v>
      </c>
      <c r="CM35" s="24">
        <f aca="true" t="shared" si="87" ref="CM35:CS35">$CL$35*CM39*$B$45</f>
        <v>0</v>
      </c>
      <c r="CN35" s="24">
        <f t="shared" si="87"/>
        <v>0</v>
      </c>
      <c r="CO35" s="24">
        <f t="shared" si="87"/>
        <v>0</v>
      </c>
      <c r="CP35" s="24">
        <f t="shared" si="87"/>
        <v>0</v>
      </c>
      <c r="CQ35" s="24">
        <f t="shared" si="87"/>
        <v>0</v>
      </c>
      <c r="CR35" s="24">
        <f t="shared" si="87"/>
        <v>0</v>
      </c>
      <c r="CS35" s="24">
        <f t="shared" si="87"/>
        <v>0</v>
      </c>
    </row>
    <row r="36" spans="1:97" ht="12.75">
      <c r="A36" s="50" t="s">
        <v>41</v>
      </c>
      <c r="B36" s="50"/>
      <c r="C36" s="50"/>
      <c r="D36" s="50"/>
      <c r="E36" s="50"/>
      <c r="F36" s="50"/>
      <c r="G36" s="16"/>
      <c r="H36" s="28">
        <f>SUM(H38:H40)</f>
        <v>114.22570239999999</v>
      </c>
      <c r="I36" s="29">
        <v>0</v>
      </c>
      <c r="J36" s="19">
        <f aca="true" t="shared" si="88" ref="J36:X36">$I$36*J39*$B$45</f>
        <v>0</v>
      </c>
      <c r="K36" s="19">
        <f t="shared" si="88"/>
        <v>0</v>
      </c>
      <c r="L36" s="19">
        <f t="shared" si="88"/>
        <v>0</v>
      </c>
      <c r="M36" s="19">
        <f t="shared" si="88"/>
        <v>0</v>
      </c>
      <c r="N36" s="19">
        <f t="shared" si="88"/>
        <v>0</v>
      </c>
      <c r="O36" s="19">
        <f t="shared" si="88"/>
        <v>0</v>
      </c>
      <c r="P36" s="19">
        <f t="shared" si="88"/>
        <v>0</v>
      </c>
      <c r="Q36" s="19">
        <f t="shared" si="88"/>
        <v>0</v>
      </c>
      <c r="R36" s="19">
        <f t="shared" si="88"/>
        <v>0</v>
      </c>
      <c r="S36" s="19">
        <f t="shared" si="88"/>
        <v>0</v>
      </c>
      <c r="T36" s="19">
        <f t="shared" si="88"/>
        <v>0</v>
      </c>
      <c r="U36" s="19">
        <f t="shared" si="88"/>
        <v>0</v>
      </c>
      <c r="V36" s="19">
        <f t="shared" si="88"/>
        <v>0</v>
      </c>
      <c r="W36" s="19">
        <f t="shared" si="88"/>
        <v>0</v>
      </c>
      <c r="X36" s="19">
        <f t="shared" si="88"/>
        <v>0</v>
      </c>
      <c r="Y36" s="20"/>
      <c r="Z36" s="30">
        <f>SUM(Z38:Z40)</f>
        <v>114.22570239999999</v>
      </c>
      <c r="AA36" s="29">
        <v>0.62</v>
      </c>
      <c r="AB36" s="19">
        <f>$AA$36*AB39*$B$45</f>
        <v>0</v>
      </c>
      <c r="AC36" s="19">
        <f>$AA$36*AC39*$B$45</f>
        <v>0</v>
      </c>
      <c r="AD36" s="19">
        <f>$AA$36*AD39*$B$45</f>
        <v>0</v>
      </c>
      <c r="AE36" s="19">
        <f>$AA$36*AE39*$B$45</f>
        <v>0</v>
      </c>
      <c r="AF36" s="19">
        <f>$AA$36*AF39*$B$45</f>
        <v>0</v>
      </c>
      <c r="AG36" s="16"/>
      <c r="AH36" s="30">
        <f>SUM(AH38:AH40)</f>
        <v>114.22570239999999</v>
      </c>
      <c r="AI36" s="29">
        <v>0</v>
      </c>
      <c r="AJ36" s="19">
        <f aca="true" t="shared" si="89" ref="AJ36:AO36">$AI$36*$B$45*AJ39</f>
        <v>0</v>
      </c>
      <c r="AK36" s="19">
        <f t="shared" si="89"/>
        <v>0</v>
      </c>
      <c r="AL36" s="19">
        <f t="shared" si="89"/>
        <v>0</v>
      </c>
      <c r="AM36" s="19">
        <f t="shared" si="89"/>
        <v>0</v>
      </c>
      <c r="AN36" s="19">
        <f t="shared" si="89"/>
        <v>0</v>
      </c>
      <c r="AO36" s="19">
        <f t="shared" si="89"/>
        <v>0</v>
      </c>
      <c r="AP36" s="30">
        <f>SUM(AP38:AP40)</f>
        <v>114.22570239999999</v>
      </c>
      <c r="AQ36" s="19" t="e">
        <f>#REF!*AQ39*$B$45</f>
        <v>#REF!</v>
      </c>
      <c r="AR36" s="19" t="e">
        <f>#REF!*AR39*$B$45</f>
        <v>#REF!</v>
      </c>
      <c r="AS36" s="19" t="e">
        <f>#REF!*AS39*$B$45</f>
        <v>#REF!</v>
      </c>
      <c r="AT36" s="19" t="e">
        <f>#REF!*AT39*$B$45</f>
        <v>#REF!</v>
      </c>
      <c r="AU36" s="19" t="e">
        <f>#REF!*AU39*$B$45</f>
        <v>#REF!</v>
      </c>
      <c r="AV36" s="19" t="e">
        <f>#REF!*AV39*$B$45</f>
        <v>#REF!</v>
      </c>
      <c r="AW36" s="19" t="e">
        <f>#REF!*AW39*$B$45</f>
        <v>#REF!</v>
      </c>
      <c r="AX36" s="19" t="e">
        <f>#REF!*AX39*$B$45</f>
        <v>#REF!</v>
      </c>
      <c r="AY36" s="19" t="e">
        <f>#REF!*AY39*$B$45</f>
        <v>#REF!</v>
      </c>
      <c r="AZ36" s="19" t="e">
        <f>#REF!*AZ39*$B$45</f>
        <v>#REF!</v>
      </c>
      <c r="BA36" s="19" t="e">
        <f>#REF!*BA39*$B$45</f>
        <v>#REF!</v>
      </c>
      <c r="BB36" s="19" t="e">
        <f>#REF!*BB39*$B$45</f>
        <v>#REF!</v>
      </c>
      <c r="BC36" s="19" t="e">
        <f>#REF!*BC39*$B$45</f>
        <v>#REF!</v>
      </c>
      <c r="BD36" s="19" t="e">
        <f>#REF!*BD39*$B$45</f>
        <v>#REF!</v>
      </c>
      <c r="BE36" s="19" t="e">
        <f>#REF!*BE39*$B$45</f>
        <v>#REF!</v>
      </c>
      <c r="BF36" s="19" t="e">
        <f>#REF!*BF39*$B$45</f>
        <v>#REF!</v>
      </c>
      <c r="BG36" s="19" t="e">
        <f>#REF!*BG39*$B$45</f>
        <v>#REF!</v>
      </c>
      <c r="BH36" s="19" t="e">
        <f>#REF!*BH39*$B$45</f>
        <v>#REF!</v>
      </c>
      <c r="BI36" s="19" t="e">
        <f>#REF!*BI39*$B$45</f>
        <v>#REF!</v>
      </c>
      <c r="BJ36" s="19" t="e">
        <f>#REF!*BJ39*$B$45</f>
        <v>#REF!</v>
      </c>
      <c r="BK36" s="19" t="e">
        <f>#REF!*BK39*$B$45</f>
        <v>#REF!</v>
      </c>
      <c r="BL36" s="19" t="e">
        <f>#REF!*BL39*$B$45</f>
        <v>#REF!</v>
      </c>
      <c r="BM36" s="19" t="e">
        <f>#REF!*BM39*$B$45</f>
        <v>#REF!</v>
      </c>
      <c r="BN36" s="19" t="e">
        <f>#REF!*BN39*$B$45</f>
        <v>#REF!</v>
      </c>
      <c r="BO36" s="19" t="e">
        <f>#REF!*BO39*$B$45</f>
        <v>#REF!</v>
      </c>
      <c r="BP36" s="19" t="e">
        <f>#REF!*BP39*$B$45</f>
        <v>#REF!</v>
      </c>
      <c r="BQ36" s="19" t="e">
        <f>#REF!*BQ39*$B$45</f>
        <v>#REF!</v>
      </c>
      <c r="BR36" s="19" t="e">
        <f>#REF!*BR39*$B$45</f>
        <v>#REF!</v>
      </c>
      <c r="BS36" s="19" t="e">
        <f>#REF!*BS39*$B$45</f>
        <v>#REF!</v>
      </c>
      <c r="BT36" s="19" t="e">
        <f>#REF!*BT39*$B$45</f>
        <v>#REF!</v>
      </c>
      <c r="BU36" s="19" t="e">
        <f>#REF!*BU39*$B$45</f>
        <v>#REF!</v>
      </c>
      <c r="BV36" s="19" t="e">
        <f>#REF!*BV39*$B$45</f>
        <v>#REF!</v>
      </c>
      <c r="BW36" s="20"/>
      <c r="BX36" s="30">
        <f>SUM(BX38:BX40)</f>
        <v>114.22570239999999</v>
      </c>
      <c r="BY36" s="29">
        <v>0</v>
      </c>
      <c r="BZ36" s="19">
        <f>$BY$36*$B$45*BZ39</f>
        <v>0</v>
      </c>
      <c r="CA36" s="20"/>
      <c r="CB36" s="30">
        <f>SUM(CB38:CB40)</f>
        <v>114.22570239999999</v>
      </c>
      <c r="CC36" s="29">
        <v>0.62</v>
      </c>
      <c r="CD36" s="19">
        <f>$CC$36*$B$45*CD39</f>
        <v>0</v>
      </c>
      <c r="CE36" s="16"/>
      <c r="CF36" s="30">
        <f>SUM(CF38:CF40)</f>
        <v>114.22570239999999</v>
      </c>
      <c r="CG36" s="30">
        <v>0</v>
      </c>
      <c r="CH36" s="19">
        <f>$CG$36*$B$45*CH39</f>
        <v>0</v>
      </c>
      <c r="CI36" s="19">
        <f>$CG$36*$B$45*CI39</f>
        <v>0</v>
      </c>
      <c r="CJ36" s="19">
        <f>$CG$36*$B$45*CJ39</f>
        <v>0</v>
      </c>
      <c r="CK36" s="30">
        <f>SUM(CK38:CK40)</f>
        <v>114.22570239999999</v>
      </c>
      <c r="CL36" s="30">
        <v>0</v>
      </c>
      <c r="CM36" s="19">
        <f aca="true" t="shared" si="90" ref="CM36:CS36">$CL$36*CM39*$B$45</f>
        <v>0</v>
      </c>
      <c r="CN36" s="19">
        <f t="shared" si="90"/>
        <v>0</v>
      </c>
      <c r="CO36" s="19">
        <f t="shared" si="90"/>
        <v>0</v>
      </c>
      <c r="CP36" s="19">
        <f t="shared" si="90"/>
        <v>0</v>
      </c>
      <c r="CQ36" s="19">
        <f t="shared" si="90"/>
        <v>0</v>
      </c>
      <c r="CR36" s="19">
        <f t="shared" si="90"/>
        <v>0</v>
      </c>
      <c r="CS36" s="19">
        <f t="shared" si="90"/>
        <v>0</v>
      </c>
    </row>
    <row r="37" spans="1:97" ht="12.75">
      <c r="A37" s="54" t="s">
        <v>47</v>
      </c>
      <c r="B37" s="55"/>
      <c r="C37" s="55"/>
      <c r="D37" s="55"/>
      <c r="E37" s="55"/>
      <c r="F37" s="56"/>
      <c r="G37" s="16"/>
      <c r="H37" s="28"/>
      <c r="I37" s="29">
        <v>1.45</v>
      </c>
      <c r="J37" s="19">
        <f aca="true" t="shared" si="91" ref="J37:X37">$I$37*J39*$B$45</f>
        <v>10335.599999999999</v>
      </c>
      <c r="K37" s="19">
        <f t="shared" si="91"/>
        <v>15524.28</v>
      </c>
      <c r="L37" s="19">
        <f t="shared" si="91"/>
        <v>0</v>
      </c>
      <c r="M37" s="19">
        <f t="shared" si="91"/>
        <v>0</v>
      </c>
      <c r="N37" s="19">
        <f t="shared" si="91"/>
        <v>0</v>
      </c>
      <c r="O37" s="19">
        <f t="shared" si="91"/>
        <v>0</v>
      </c>
      <c r="P37" s="19">
        <f t="shared" si="91"/>
        <v>0</v>
      </c>
      <c r="Q37" s="19">
        <f t="shared" si="91"/>
        <v>0</v>
      </c>
      <c r="R37" s="19">
        <f t="shared" si="91"/>
        <v>0</v>
      </c>
      <c r="S37" s="19">
        <f t="shared" si="91"/>
        <v>0</v>
      </c>
      <c r="T37" s="19">
        <f t="shared" si="91"/>
        <v>0</v>
      </c>
      <c r="U37" s="19">
        <f t="shared" si="91"/>
        <v>0</v>
      </c>
      <c r="V37" s="19">
        <f t="shared" si="91"/>
        <v>0</v>
      </c>
      <c r="W37" s="19">
        <f t="shared" si="91"/>
        <v>0</v>
      </c>
      <c r="X37" s="19">
        <f t="shared" si="91"/>
        <v>0</v>
      </c>
      <c r="Y37" s="20"/>
      <c r="Z37" s="30"/>
      <c r="AA37" s="29">
        <v>1.15</v>
      </c>
      <c r="AB37" s="19">
        <f>$AA$37*AB39*$B$45</f>
        <v>0</v>
      </c>
      <c r="AC37" s="19">
        <f>$AA$37*AC39*$B$45</f>
        <v>0</v>
      </c>
      <c r="AD37" s="19">
        <f>$AA$37*AD39*$B$45</f>
        <v>0</v>
      </c>
      <c r="AE37" s="19">
        <f>$AA$37*AE39*$B$45</f>
        <v>0</v>
      </c>
      <c r="AF37" s="19">
        <f>$AA$37*AF39*$B$45</f>
        <v>0</v>
      </c>
      <c r="AG37" s="16"/>
      <c r="AH37" s="30"/>
      <c r="AI37" s="29">
        <v>1.61</v>
      </c>
      <c r="AJ37" s="19">
        <f aca="true" t="shared" si="92" ref="AJ37:AO37">$AI$37*$B$45*AJ39</f>
        <v>2843.904</v>
      </c>
      <c r="AK37" s="19">
        <f t="shared" si="92"/>
        <v>2791.7400000000002</v>
      </c>
      <c r="AL37" s="19">
        <f t="shared" si="92"/>
        <v>1964.844</v>
      </c>
      <c r="AM37" s="19">
        <f t="shared" si="92"/>
        <v>0</v>
      </c>
      <c r="AN37" s="19">
        <f t="shared" si="92"/>
        <v>0</v>
      </c>
      <c r="AO37" s="19">
        <f t="shared" si="92"/>
        <v>0</v>
      </c>
      <c r="AP37" s="30"/>
      <c r="AQ37" s="19" t="e">
        <f>#REF!*AQ39*$B$45</f>
        <v>#REF!</v>
      </c>
      <c r="AR37" s="19" t="e">
        <f>#REF!*AR39*$B$45</f>
        <v>#REF!</v>
      </c>
      <c r="AS37" s="19" t="e">
        <f>#REF!*AS39*$B$45</f>
        <v>#REF!</v>
      </c>
      <c r="AT37" s="19" t="e">
        <f>#REF!*AT39*$B$45</f>
        <v>#REF!</v>
      </c>
      <c r="AU37" s="19" t="e">
        <f>#REF!*AU39*$B$45</f>
        <v>#REF!</v>
      </c>
      <c r="AV37" s="19" t="e">
        <f>#REF!*AV39*$B$45</f>
        <v>#REF!</v>
      </c>
      <c r="AW37" s="19" t="e">
        <f>#REF!*AW39*$B$45</f>
        <v>#REF!</v>
      </c>
      <c r="AX37" s="19" t="e">
        <f>#REF!*AX39*$B$45</f>
        <v>#REF!</v>
      </c>
      <c r="AY37" s="19" t="e">
        <f>#REF!*AY39*$B$45</f>
        <v>#REF!</v>
      </c>
      <c r="AZ37" s="19" t="e">
        <f>#REF!*AZ39*$B$45</f>
        <v>#REF!</v>
      </c>
      <c r="BA37" s="19" t="e">
        <f>#REF!*BA39*$B$45</f>
        <v>#REF!</v>
      </c>
      <c r="BB37" s="19" t="e">
        <f>#REF!*BB39*$B$45</f>
        <v>#REF!</v>
      </c>
      <c r="BC37" s="19" t="e">
        <f>#REF!*BC39*$B$45</f>
        <v>#REF!</v>
      </c>
      <c r="BD37" s="19" t="e">
        <f>#REF!*BD39*$B$45</f>
        <v>#REF!</v>
      </c>
      <c r="BE37" s="19" t="e">
        <f>#REF!*BE39*$B$45</f>
        <v>#REF!</v>
      </c>
      <c r="BF37" s="19" t="e">
        <f>#REF!*BF39*$B$45</f>
        <v>#REF!</v>
      </c>
      <c r="BG37" s="19" t="e">
        <f>#REF!*BG39*$B$45</f>
        <v>#REF!</v>
      </c>
      <c r="BH37" s="19" t="e">
        <f>#REF!*BH39*$B$45</f>
        <v>#REF!</v>
      </c>
      <c r="BI37" s="19" t="e">
        <f>#REF!*BI39*$B$45</f>
        <v>#REF!</v>
      </c>
      <c r="BJ37" s="19" t="e">
        <f>#REF!*BJ39*$B$45</f>
        <v>#REF!</v>
      </c>
      <c r="BK37" s="19" t="e">
        <f>#REF!*BK39*$B$45</f>
        <v>#REF!</v>
      </c>
      <c r="BL37" s="19" t="e">
        <f>#REF!*BL39*$B$45</f>
        <v>#REF!</v>
      </c>
      <c r="BM37" s="19" t="e">
        <f>#REF!*BM39*$B$45</f>
        <v>#REF!</v>
      </c>
      <c r="BN37" s="19" t="e">
        <f>#REF!*BN39*$B$45</f>
        <v>#REF!</v>
      </c>
      <c r="BO37" s="19" t="e">
        <f>#REF!*BO39*$B$45</f>
        <v>#REF!</v>
      </c>
      <c r="BP37" s="19" t="e">
        <f>#REF!*BP39*$B$45</f>
        <v>#REF!</v>
      </c>
      <c r="BQ37" s="19" t="e">
        <f>#REF!*BQ39*$B$45</f>
        <v>#REF!</v>
      </c>
      <c r="BR37" s="19" t="e">
        <f>#REF!*BR39*$B$45</f>
        <v>#REF!</v>
      </c>
      <c r="BS37" s="19" t="e">
        <f>#REF!*BS39*$B$45</f>
        <v>#REF!</v>
      </c>
      <c r="BT37" s="19" t="e">
        <f>#REF!*BT39*$B$45</f>
        <v>#REF!</v>
      </c>
      <c r="BU37" s="19" t="e">
        <f>#REF!*BU39*$B$45</f>
        <v>#REF!</v>
      </c>
      <c r="BV37" s="19" t="e">
        <f>#REF!*BV39*$B$45</f>
        <v>#REF!</v>
      </c>
      <c r="BW37" s="20"/>
      <c r="BX37" s="30"/>
      <c r="BY37" s="29">
        <v>1.09</v>
      </c>
      <c r="BZ37" s="19">
        <f>$BY$37*$B$45*BZ39</f>
        <v>0</v>
      </c>
      <c r="CA37" s="20"/>
      <c r="CB37" s="30"/>
      <c r="CC37" s="29">
        <v>1.15</v>
      </c>
      <c r="CD37" s="19">
        <f>$CC$37*$B$45*CD39</f>
        <v>0</v>
      </c>
      <c r="CE37" s="16"/>
      <c r="CF37" s="30"/>
      <c r="CG37" s="29">
        <v>1.05</v>
      </c>
      <c r="CH37" s="19">
        <f>$CG$37*$B$45*CH39</f>
        <v>1309.1400000000003</v>
      </c>
      <c r="CI37" s="19">
        <f>$CG$37*$B$45*CI39</f>
        <v>1333.0800000000002</v>
      </c>
      <c r="CJ37" s="19">
        <f>$CG$37*$B$45*CJ39</f>
        <v>1307.88</v>
      </c>
      <c r="CK37" s="30"/>
      <c r="CL37" s="29">
        <v>1.05</v>
      </c>
      <c r="CM37" s="19">
        <f aca="true" t="shared" si="93" ref="CM37:CS37">$CL$37*CM39*$B$45</f>
        <v>4256.280000000001</v>
      </c>
      <c r="CN37" s="19">
        <f t="shared" si="93"/>
        <v>5426.82</v>
      </c>
      <c r="CO37" s="19">
        <f t="shared" si="93"/>
        <v>6543.18</v>
      </c>
      <c r="CP37" s="19">
        <f t="shared" si="93"/>
        <v>7418.88</v>
      </c>
      <c r="CQ37" s="19">
        <f t="shared" si="93"/>
        <v>4123.9800000000005</v>
      </c>
      <c r="CR37" s="19">
        <f t="shared" si="93"/>
        <v>1781.6399999999999</v>
      </c>
      <c r="CS37" s="19">
        <f t="shared" si="93"/>
        <v>1764</v>
      </c>
    </row>
    <row r="38" spans="1:99" ht="12.75">
      <c r="A38" s="53" t="s">
        <v>26</v>
      </c>
      <c r="B38" s="53"/>
      <c r="C38" s="53"/>
      <c r="D38" s="53"/>
      <c r="E38" s="53"/>
      <c r="F38" s="53"/>
      <c r="G38" s="31"/>
      <c r="H38" s="32">
        <f>H29+H24+H15+H10</f>
        <v>99.99999999999999</v>
      </c>
      <c r="I38" s="33"/>
      <c r="J38" s="19">
        <f aca="true" t="shared" si="94" ref="J38:X38">J29+J24+J15+J10+J36+J37</f>
        <v>141205.68</v>
      </c>
      <c r="K38" s="19">
        <f t="shared" si="94"/>
        <v>212093.784</v>
      </c>
      <c r="L38" s="19">
        <f t="shared" si="94"/>
        <v>0</v>
      </c>
      <c r="M38" s="19">
        <f t="shared" si="94"/>
        <v>0</v>
      </c>
      <c r="N38" s="19">
        <f t="shared" si="94"/>
        <v>0</v>
      </c>
      <c r="O38" s="19">
        <f t="shared" si="94"/>
        <v>0</v>
      </c>
      <c r="P38" s="19">
        <f t="shared" si="94"/>
        <v>0</v>
      </c>
      <c r="Q38" s="19">
        <f t="shared" si="94"/>
        <v>0</v>
      </c>
      <c r="R38" s="19">
        <f t="shared" si="94"/>
        <v>0</v>
      </c>
      <c r="S38" s="19" t="e">
        <f>S29+S24+S15+S10+S36+S37</f>
        <v>#REF!</v>
      </c>
      <c r="T38" s="19" t="e">
        <f>T29+T24+T15+T10+T36+T37</f>
        <v>#REF!</v>
      </c>
      <c r="U38" s="19" t="e">
        <f>U29+U24+U15+U10+U36+U37</f>
        <v>#REF!</v>
      </c>
      <c r="V38" s="19" t="e">
        <f>V29+V24+V15+V10+V36+V37</f>
        <v>#REF!</v>
      </c>
      <c r="W38" s="19" t="e">
        <f>W29+W24+W15+W10+W36+W37</f>
        <v>#REF!</v>
      </c>
      <c r="X38" s="19">
        <f t="shared" si="94"/>
        <v>0</v>
      </c>
      <c r="Y38" s="34"/>
      <c r="Z38" s="35">
        <f>Z29+Z24+Z15+Z10</f>
        <v>99.99999999999999</v>
      </c>
      <c r="AA38" s="29"/>
      <c r="AB38" s="19">
        <f>AB29+AB24+AB15+AB10+AB36+AB37</f>
        <v>0</v>
      </c>
      <c r="AC38" s="19">
        <f>AC29+AC24+AC15+AC10+AC36+AC37</f>
        <v>0</v>
      </c>
      <c r="AD38" s="19">
        <f>AD29+AD24+AD15+AD10+AD36+AD37</f>
        <v>0</v>
      </c>
      <c r="AE38" s="19">
        <f>AE29+AE24+AE15+AE10+AE36+AE37</f>
        <v>0</v>
      </c>
      <c r="AF38" s="19">
        <f>AF29+AF24+AF15+AF10+AF36+AF37</f>
        <v>0</v>
      </c>
      <c r="AG38" s="31"/>
      <c r="AH38" s="35">
        <f>AH29+AH24+AH15+AH10</f>
        <v>99.99999999999999</v>
      </c>
      <c r="AI38" s="23"/>
      <c r="AJ38" s="19">
        <f aca="true" t="shared" si="95" ref="AJ38:AO38">AJ29+AJ24+AJ15+AJ10+AJ36+AJ37</f>
        <v>35592.96</v>
      </c>
      <c r="AK38" s="19">
        <f t="shared" si="95"/>
        <v>34940.1</v>
      </c>
      <c r="AL38" s="19">
        <f t="shared" si="95"/>
        <v>24591.06</v>
      </c>
      <c r="AM38" s="19">
        <f t="shared" si="95"/>
        <v>0</v>
      </c>
      <c r="AN38" s="19">
        <f t="shared" si="95"/>
        <v>0</v>
      </c>
      <c r="AO38" s="19">
        <f t="shared" si="95"/>
        <v>0</v>
      </c>
      <c r="AP38" s="35">
        <f>AP29+AP24+AP15+AP10</f>
        <v>99.99999999999999</v>
      </c>
      <c r="AQ38" s="19" t="e">
        <f aca="true" t="shared" si="96" ref="AQ38:BV38">AQ29+AQ24+AQ15+AQ10+AQ36+AQ37</f>
        <v>#REF!</v>
      </c>
      <c r="AR38" s="19" t="e">
        <f t="shared" si="96"/>
        <v>#REF!</v>
      </c>
      <c r="AS38" s="19" t="e">
        <f t="shared" si="96"/>
        <v>#REF!</v>
      </c>
      <c r="AT38" s="19" t="e">
        <f t="shared" si="96"/>
        <v>#REF!</v>
      </c>
      <c r="AU38" s="19" t="e">
        <f t="shared" si="96"/>
        <v>#REF!</v>
      </c>
      <c r="AV38" s="19" t="e">
        <f t="shared" si="96"/>
        <v>#REF!</v>
      </c>
      <c r="AW38" s="19" t="e">
        <f t="shared" si="96"/>
        <v>#REF!</v>
      </c>
      <c r="AX38" s="19" t="e">
        <f t="shared" si="96"/>
        <v>#REF!</v>
      </c>
      <c r="AY38" s="19" t="e">
        <f t="shared" si="96"/>
        <v>#REF!</v>
      </c>
      <c r="AZ38" s="19" t="e">
        <f t="shared" si="96"/>
        <v>#REF!</v>
      </c>
      <c r="BA38" s="19" t="e">
        <f t="shared" si="96"/>
        <v>#REF!</v>
      </c>
      <c r="BB38" s="19" t="e">
        <f t="shared" si="96"/>
        <v>#REF!</v>
      </c>
      <c r="BC38" s="19" t="e">
        <f t="shared" si="96"/>
        <v>#REF!</v>
      </c>
      <c r="BD38" s="19" t="e">
        <f t="shared" si="96"/>
        <v>#REF!</v>
      </c>
      <c r="BE38" s="19" t="e">
        <f t="shared" si="96"/>
        <v>#REF!</v>
      </c>
      <c r="BF38" s="19" t="e">
        <f t="shared" si="96"/>
        <v>#REF!</v>
      </c>
      <c r="BG38" s="19" t="e">
        <f t="shared" si="96"/>
        <v>#REF!</v>
      </c>
      <c r="BH38" s="19" t="e">
        <f t="shared" si="96"/>
        <v>#REF!</v>
      </c>
      <c r="BI38" s="19" t="e">
        <f t="shared" si="96"/>
        <v>#REF!</v>
      </c>
      <c r="BJ38" s="19" t="e">
        <f t="shared" si="96"/>
        <v>#REF!</v>
      </c>
      <c r="BK38" s="19" t="e">
        <f t="shared" si="96"/>
        <v>#REF!</v>
      </c>
      <c r="BL38" s="19" t="e">
        <f t="shared" si="96"/>
        <v>#REF!</v>
      </c>
      <c r="BM38" s="19" t="e">
        <f t="shared" si="96"/>
        <v>#REF!</v>
      </c>
      <c r="BN38" s="19" t="e">
        <f t="shared" si="96"/>
        <v>#REF!</v>
      </c>
      <c r="BO38" s="19" t="e">
        <f t="shared" si="96"/>
        <v>#REF!</v>
      </c>
      <c r="BP38" s="19" t="e">
        <f t="shared" si="96"/>
        <v>#REF!</v>
      </c>
      <c r="BQ38" s="19" t="e">
        <f t="shared" si="96"/>
        <v>#REF!</v>
      </c>
      <c r="BR38" s="19" t="e">
        <f t="shared" si="96"/>
        <v>#REF!</v>
      </c>
      <c r="BS38" s="19" t="e">
        <f t="shared" si="96"/>
        <v>#REF!</v>
      </c>
      <c r="BT38" s="19" t="e">
        <f t="shared" si="96"/>
        <v>#REF!</v>
      </c>
      <c r="BU38" s="19" t="e">
        <f t="shared" si="96"/>
        <v>#REF!</v>
      </c>
      <c r="BV38" s="19" t="e">
        <f t="shared" si="96"/>
        <v>#REF!</v>
      </c>
      <c r="BW38" s="34"/>
      <c r="BX38" s="35">
        <f>BX29+BX24+BX15+BX10</f>
        <v>99.99999999999999</v>
      </c>
      <c r="BY38" s="33"/>
      <c r="BZ38" s="19">
        <f>BZ29+BZ24+BZ15+BZ10+BZ36+BZ37</f>
        <v>0</v>
      </c>
      <c r="CA38" s="34"/>
      <c r="CB38" s="35">
        <f>CB29+CB24+CB15+CB10</f>
        <v>99.99999999999999</v>
      </c>
      <c r="CC38" s="29"/>
      <c r="CD38" s="19">
        <f>CD29+CD24+CD15+CD10+CD36+CD37</f>
        <v>0</v>
      </c>
      <c r="CE38" s="31"/>
      <c r="CF38" s="35">
        <f>CF29+CF24+CF15+CF10</f>
        <v>99.99999999999999</v>
      </c>
      <c r="CG38" s="21"/>
      <c r="CH38" s="19">
        <f>CH29+CH24+CH15+CH10+CH36+CH37</f>
        <v>16582.440000000002</v>
      </c>
      <c r="CI38" s="19">
        <f>CI29+CI24+CI15+CI10+CI36+CI37</f>
        <v>16885.68</v>
      </c>
      <c r="CJ38" s="19">
        <f>CJ29+CJ24+CJ15+CJ10+CJ36+CJ37</f>
        <v>16566.48</v>
      </c>
      <c r="CK38" s="35">
        <f>CK29+CK24+CK15+CK10</f>
        <v>99.99999999999999</v>
      </c>
      <c r="CL38" s="21"/>
      <c r="CM38" s="19">
        <f aca="true" t="shared" si="97" ref="CM38:CS38">CM29+CM24+CM15+CM10+CM36+CM37</f>
        <v>53912.880000000005</v>
      </c>
      <c r="CN38" s="19">
        <f t="shared" si="97"/>
        <v>68739.72</v>
      </c>
      <c r="CO38" s="19">
        <f>CO29+CO24+CO15+CO10+CO36+CO37</f>
        <v>82880.28</v>
      </c>
      <c r="CP38" s="19">
        <f t="shared" si="97"/>
        <v>93972.48</v>
      </c>
      <c r="CQ38" s="19">
        <f t="shared" si="97"/>
        <v>52237.08000000001</v>
      </c>
      <c r="CR38" s="19">
        <f t="shared" si="97"/>
        <v>22567.440000000002</v>
      </c>
      <c r="CS38" s="36">
        <f t="shared" si="97"/>
        <v>22344</v>
      </c>
      <c r="CT38" s="1">
        <v>895212.1</v>
      </c>
      <c r="CU38" s="1">
        <f>CT38/12*0.05</f>
        <v>3730.050416666667</v>
      </c>
    </row>
    <row r="39" spans="1:97" ht="12.75">
      <c r="A39" s="53" t="s">
        <v>27</v>
      </c>
      <c r="B39" s="53"/>
      <c r="C39" s="53"/>
      <c r="D39" s="53"/>
      <c r="E39" s="53"/>
      <c r="F39" s="53"/>
      <c r="G39" s="31"/>
      <c r="H39" s="31"/>
      <c r="I39" s="37"/>
      <c r="J39" s="19">
        <v>594</v>
      </c>
      <c r="K39" s="19">
        <v>892.2</v>
      </c>
      <c r="L39" s="19">
        <v>0</v>
      </c>
      <c r="M39" s="19">
        <v>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34"/>
      <c r="Z39" s="34"/>
      <c r="AA39" s="33"/>
      <c r="AB39" s="19"/>
      <c r="AC39" s="19"/>
      <c r="AD39" s="19"/>
      <c r="AE39" s="19"/>
      <c r="AF39" s="19"/>
      <c r="AG39" s="31"/>
      <c r="AH39" s="34"/>
      <c r="AI39" s="37"/>
      <c r="AJ39" s="19">
        <v>147.2</v>
      </c>
      <c r="AK39" s="19">
        <v>144.5</v>
      </c>
      <c r="AL39" s="19">
        <v>101.7</v>
      </c>
      <c r="AM39" s="19">
        <v>0</v>
      </c>
      <c r="AN39" s="19">
        <v>0</v>
      </c>
      <c r="AO39" s="19">
        <v>0</v>
      </c>
      <c r="AP39" s="34"/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/>
      <c r="BT39" s="19"/>
      <c r="BU39" s="19"/>
      <c r="BV39" s="19"/>
      <c r="BW39" s="34"/>
      <c r="BX39" s="34"/>
      <c r="BY39" s="37"/>
      <c r="BZ39" s="19"/>
      <c r="CA39" s="34"/>
      <c r="CB39" s="34"/>
      <c r="CC39" s="33"/>
      <c r="CD39" s="19">
        <v>0</v>
      </c>
      <c r="CE39" s="31"/>
      <c r="CF39" s="34"/>
      <c r="CG39" s="38"/>
      <c r="CH39" s="19">
        <v>103.9</v>
      </c>
      <c r="CI39" s="19">
        <v>105.8</v>
      </c>
      <c r="CJ39" s="19">
        <v>103.8</v>
      </c>
      <c r="CK39" s="34"/>
      <c r="CL39" s="38"/>
      <c r="CM39" s="19">
        <v>337.8</v>
      </c>
      <c r="CN39" s="19">
        <v>430.7</v>
      </c>
      <c r="CO39" s="19">
        <v>519.3</v>
      </c>
      <c r="CP39" s="19">
        <v>588.8</v>
      </c>
      <c r="CQ39" s="19">
        <v>327.3</v>
      </c>
      <c r="CR39" s="19">
        <v>141.4</v>
      </c>
      <c r="CS39" s="36">
        <v>140</v>
      </c>
    </row>
    <row r="40" spans="1:97" s="6" customFormat="1" ht="25.5" customHeight="1">
      <c r="A40" s="52" t="s">
        <v>52</v>
      </c>
      <c r="B40" s="52"/>
      <c r="C40" s="52"/>
      <c r="D40" s="52"/>
      <c r="E40" s="52"/>
      <c r="F40" s="52"/>
      <c r="G40" s="11"/>
      <c r="H40" s="11">
        <f>7.28*1.416*1.2*1.15</f>
        <v>14.225702399999998</v>
      </c>
      <c r="I40" s="37">
        <f>I15+I24+I29+I36+I37</f>
        <v>19.81</v>
      </c>
      <c r="J40" s="38">
        <f aca="true" t="shared" si="98" ref="J40:X40">J38/12/J39</f>
        <v>19.81</v>
      </c>
      <c r="K40" s="38">
        <f t="shared" si="98"/>
        <v>19.81</v>
      </c>
      <c r="L40" s="38" t="e">
        <f t="shared" si="98"/>
        <v>#DIV/0!</v>
      </c>
      <c r="M40" s="38" t="e">
        <f t="shared" si="98"/>
        <v>#DIV/0!</v>
      </c>
      <c r="N40" s="38" t="e">
        <f t="shared" si="98"/>
        <v>#DIV/0!</v>
      </c>
      <c r="O40" s="38" t="e">
        <f t="shared" si="98"/>
        <v>#DIV/0!</v>
      </c>
      <c r="P40" s="38" t="e">
        <f t="shared" si="98"/>
        <v>#DIV/0!</v>
      </c>
      <c r="Q40" s="38" t="e">
        <f t="shared" si="98"/>
        <v>#DIV/0!</v>
      </c>
      <c r="R40" s="38" t="e">
        <f t="shared" si="98"/>
        <v>#DIV/0!</v>
      </c>
      <c r="S40" s="38" t="e">
        <f>S38/12/S39</f>
        <v>#REF!</v>
      </c>
      <c r="T40" s="38" t="e">
        <f>T38/12/T39</f>
        <v>#REF!</v>
      </c>
      <c r="U40" s="38" t="e">
        <f>U38/12/U39</f>
        <v>#REF!</v>
      </c>
      <c r="V40" s="38" t="e">
        <f>V38/12/V39</f>
        <v>#REF!</v>
      </c>
      <c r="W40" s="38" t="e">
        <f>W38/12/W39</f>
        <v>#REF!</v>
      </c>
      <c r="X40" s="38" t="e">
        <f t="shared" si="98"/>
        <v>#DIV/0!</v>
      </c>
      <c r="Y40" s="38"/>
      <c r="Z40" s="38">
        <f>7.28*1.416*1.2*1.15</f>
        <v>14.225702399999998</v>
      </c>
      <c r="AA40" s="37">
        <f>AA15+AA24+AA29+AA36+AA37</f>
        <v>15.110000000000001</v>
      </c>
      <c r="AB40" s="38" t="e">
        <f>AB38/12/AB39</f>
        <v>#DIV/0!</v>
      </c>
      <c r="AC40" s="38" t="e">
        <f>AC38/12/AC39</f>
        <v>#DIV/0!</v>
      </c>
      <c r="AD40" s="38" t="e">
        <f>AD38/12/AD39</f>
        <v>#DIV/0!</v>
      </c>
      <c r="AE40" s="38" t="e">
        <f>AE38/12/AE39</f>
        <v>#DIV/0!</v>
      </c>
      <c r="AF40" s="38" t="e">
        <f>AF38/12/AF39</f>
        <v>#DIV/0!</v>
      </c>
      <c r="AG40" s="11"/>
      <c r="AH40" s="38">
        <f>7.28*1.416*1.2*1.15</f>
        <v>14.225702399999998</v>
      </c>
      <c r="AI40" s="37">
        <f>AI15+AI24+AI29+AI36+AI37</f>
        <v>20.15</v>
      </c>
      <c r="AJ40" s="38">
        <f aca="true" t="shared" si="99" ref="AJ40:AO40">AJ38/12/AJ39</f>
        <v>20.150000000000002</v>
      </c>
      <c r="AK40" s="38">
        <f t="shared" si="99"/>
        <v>20.15</v>
      </c>
      <c r="AL40" s="38">
        <f t="shared" si="99"/>
        <v>20.150000000000002</v>
      </c>
      <c r="AM40" s="38" t="e">
        <f t="shared" si="99"/>
        <v>#DIV/0!</v>
      </c>
      <c r="AN40" s="38" t="e">
        <f t="shared" si="99"/>
        <v>#DIV/0!</v>
      </c>
      <c r="AO40" s="38" t="e">
        <f t="shared" si="99"/>
        <v>#DIV/0!</v>
      </c>
      <c r="AP40" s="38">
        <f>7.28*1.416*1.2*1.15</f>
        <v>14.225702399999998</v>
      </c>
      <c r="AQ40" s="38" t="e">
        <f aca="true" t="shared" si="100" ref="AQ40:BV40">AQ38/12/AQ39</f>
        <v>#REF!</v>
      </c>
      <c r="AR40" s="38" t="e">
        <f t="shared" si="100"/>
        <v>#REF!</v>
      </c>
      <c r="AS40" s="38" t="e">
        <f t="shared" si="100"/>
        <v>#REF!</v>
      </c>
      <c r="AT40" s="38" t="e">
        <f t="shared" si="100"/>
        <v>#REF!</v>
      </c>
      <c r="AU40" s="38" t="e">
        <f t="shared" si="100"/>
        <v>#REF!</v>
      </c>
      <c r="AV40" s="38" t="e">
        <f t="shared" si="100"/>
        <v>#REF!</v>
      </c>
      <c r="AW40" s="38" t="e">
        <f t="shared" si="100"/>
        <v>#REF!</v>
      </c>
      <c r="AX40" s="38" t="e">
        <f t="shared" si="100"/>
        <v>#REF!</v>
      </c>
      <c r="AY40" s="38" t="e">
        <f t="shared" si="100"/>
        <v>#REF!</v>
      </c>
      <c r="AZ40" s="38" t="e">
        <f t="shared" si="100"/>
        <v>#REF!</v>
      </c>
      <c r="BA40" s="38" t="e">
        <f t="shared" si="100"/>
        <v>#REF!</v>
      </c>
      <c r="BB40" s="38" t="e">
        <f t="shared" si="100"/>
        <v>#REF!</v>
      </c>
      <c r="BC40" s="38" t="e">
        <f t="shared" si="100"/>
        <v>#REF!</v>
      </c>
      <c r="BD40" s="38" t="e">
        <f t="shared" si="100"/>
        <v>#REF!</v>
      </c>
      <c r="BE40" s="38" t="e">
        <f t="shared" si="100"/>
        <v>#REF!</v>
      </c>
      <c r="BF40" s="38" t="e">
        <f t="shared" si="100"/>
        <v>#REF!</v>
      </c>
      <c r="BG40" s="38" t="e">
        <f t="shared" si="100"/>
        <v>#REF!</v>
      </c>
      <c r="BH40" s="38" t="e">
        <f t="shared" si="100"/>
        <v>#REF!</v>
      </c>
      <c r="BI40" s="38" t="e">
        <f t="shared" si="100"/>
        <v>#REF!</v>
      </c>
      <c r="BJ40" s="38" t="e">
        <f t="shared" si="100"/>
        <v>#REF!</v>
      </c>
      <c r="BK40" s="38" t="e">
        <f t="shared" si="100"/>
        <v>#REF!</v>
      </c>
      <c r="BL40" s="38" t="e">
        <f t="shared" si="100"/>
        <v>#REF!</v>
      </c>
      <c r="BM40" s="38" t="e">
        <f t="shared" si="100"/>
        <v>#REF!</v>
      </c>
      <c r="BN40" s="38" t="e">
        <f t="shared" si="100"/>
        <v>#REF!</v>
      </c>
      <c r="BO40" s="38" t="e">
        <f t="shared" si="100"/>
        <v>#REF!</v>
      </c>
      <c r="BP40" s="38" t="e">
        <f t="shared" si="100"/>
        <v>#REF!</v>
      </c>
      <c r="BQ40" s="38" t="e">
        <f t="shared" si="100"/>
        <v>#REF!</v>
      </c>
      <c r="BR40" s="38" t="e">
        <f t="shared" si="100"/>
        <v>#REF!</v>
      </c>
      <c r="BS40" s="38" t="e">
        <f t="shared" si="100"/>
        <v>#REF!</v>
      </c>
      <c r="BT40" s="38" t="e">
        <f t="shared" si="100"/>
        <v>#REF!</v>
      </c>
      <c r="BU40" s="38" t="e">
        <f t="shared" si="100"/>
        <v>#REF!</v>
      </c>
      <c r="BV40" s="38" t="e">
        <f t="shared" si="100"/>
        <v>#REF!</v>
      </c>
      <c r="BW40" s="38"/>
      <c r="BX40" s="38">
        <f>7.28*1.416*1.2*1.15</f>
        <v>14.225702399999998</v>
      </c>
      <c r="BY40" s="37">
        <f>BY15+BY24+BY29+BY36+BY37</f>
        <v>14.89</v>
      </c>
      <c r="BZ40" s="38" t="e">
        <f>BZ38/12/BZ39</f>
        <v>#DIV/0!</v>
      </c>
      <c r="CA40" s="38"/>
      <c r="CB40" s="38">
        <f>7.28*1.416*1.2*1.15</f>
        <v>14.225702399999998</v>
      </c>
      <c r="CC40" s="37">
        <f>CC15+CC24+CC29+CC36+CC37</f>
        <v>15.110000000000001</v>
      </c>
      <c r="CD40" s="38" t="e">
        <f>CD38/12/CD39</f>
        <v>#DIV/0!</v>
      </c>
      <c r="CE40" s="11"/>
      <c r="CF40" s="38">
        <f>7.28*1.416*1.2*1.15</f>
        <v>14.225702399999998</v>
      </c>
      <c r="CG40" s="37">
        <f>CG15+CG24+CG29+CG36+CG37</f>
        <v>13.3</v>
      </c>
      <c r="CH40" s="38">
        <f>CH38/12/CH39</f>
        <v>13.3</v>
      </c>
      <c r="CI40" s="38">
        <f>CI38/12/CI39</f>
        <v>13.3</v>
      </c>
      <c r="CJ40" s="38">
        <f>CJ38/12/CJ39</f>
        <v>13.3</v>
      </c>
      <c r="CK40" s="38">
        <f>7.28*1.416*1.2*1.15</f>
        <v>14.225702399999998</v>
      </c>
      <c r="CL40" s="37">
        <f>CL15+CL24+CL29+CL36+CL37</f>
        <v>13.3</v>
      </c>
      <c r="CM40" s="38">
        <f aca="true" t="shared" si="101" ref="CM40:CS40">CM38/12/CM39</f>
        <v>13.3</v>
      </c>
      <c r="CN40" s="38">
        <f t="shared" si="101"/>
        <v>13.3</v>
      </c>
      <c r="CO40" s="38">
        <f>CO38/12/CO39</f>
        <v>13.3</v>
      </c>
      <c r="CP40" s="38">
        <f t="shared" si="101"/>
        <v>13.3</v>
      </c>
      <c r="CQ40" s="38">
        <f t="shared" si="101"/>
        <v>13.300000000000002</v>
      </c>
      <c r="CR40" s="38">
        <f t="shared" si="101"/>
        <v>13.3</v>
      </c>
      <c r="CS40" s="37">
        <f t="shared" si="101"/>
        <v>13.3</v>
      </c>
    </row>
    <row r="41" spans="1:97" ht="12.75">
      <c r="A41" s="13"/>
      <c r="B41" s="13"/>
      <c r="C41" s="13"/>
      <c r="D41" s="13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</row>
    <row r="42" spans="1:97" ht="12.75" customHeight="1" hidden="1">
      <c r="A42" s="13"/>
      <c r="B42" s="13"/>
      <c r="C42" s="13"/>
      <c r="D42" s="13"/>
      <c r="E42" s="13"/>
      <c r="F42" s="13"/>
      <c r="G42" s="13"/>
      <c r="H42" s="1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</row>
    <row r="43" spans="1:97" ht="12.75">
      <c r="A43" s="13"/>
      <c r="B43" s="13"/>
      <c r="C43" s="13"/>
      <c r="D43" s="13"/>
      <c r="E43" s="13"/>
      <c r="F43" s="13"/>
      <c r="G43" s="13"/>
      <c r="H43" s="1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</row>
    <row r="44" spans="1:97" ht="12.75">
      <c r="A44" s="13"/>
      <c r="B44" s="13"/>
      <c r="C44" s="13"/>
      <c r="D44" s="13"/>
      <c r="E44" s="13"/>
      <c r="F44" s="13"/>
      <c r="G44" s="13"/>
      <c r="H44" s="13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</row>
    <row r="45" spans="1:2" ht="12.75">
      <c r="A45" s="1" t="s">
        <v>42</v>
      </c>
      <c r="B45" s="1">
        <v>12</v>
      </c>
    </row>
  </sheetData>
  <sheetProtection/>
  <mergeCells count="44">
    <mergeCell ref="A28:F28"/>
    <mergeCell ref="A29:F29"/>
    <mergeCell ref="A35:F35"/>
    <mergeCell ref="A33:F33"/>
    <mergeCell ref="A34:F34"/>
    <mergeCell ref="Y8:AF8"/>
    <mergeCell ref="G8:X8"/>
    <mergeCell ref="A18:F18"/>
    <mergeCell ref="A19:F19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CE8:CS8"/>
    <mergeCell ref="AG8:AO8"/>
    <mergeCell ref="A12:F12"/>
    <mergeCell ref="G7:CH7"/>
    <mergeCell ref="A7:F9"/>
    <mergeCell ref="A10:F10"/>
    <mergeCell ref="CA8:CD8"/>
    <mergeCell ref="AP8:BV8"/>
    <mergeCell ref="BW8:BZ8"/>
  </mergeCells>
  <printOptions/>
  <pageMargins left="0.03937007874015748" right="0.11811023622047245" top="0.03937007874015748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2015-04-24T11:48:27Z</cp:lastPrinted>
  <dcterms:created xsi:type="dcterms:W3CDTF">2014-09-23T13:13:47Z</dcterms:created>
  <dcterms:modified xsi:type="dcterms:W3CDTF">2015-05-12T11:24:35Z</dcterms:modified>
  <cp:category/>
  <cp:version/>
  <cp:contentType/>
  <cp:contentStatus/>
</cp:coreProperties>
</file>